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xWindow="0" yWindow="0" windowWidth="28800" windowHeight="11655" tabRatio="318"/>
  </bookViews>
  <sheets>
    <sheet name="Foglio1" sheetId="1" r:id="rId1"/>
  </sheets>
  <definedNames>
    <definedName name="_xlnm._FilterDatabase" localSheetId="0" hidden="1">Foglio1!$G$1:$G$3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1" i="1" l="1"/>
  <c r="L197" i="1" l="1"/>
  <c r="L195" i="1"/>
  <c r="L193" i="1"/>
  <c r="L177" i="1"/>
  <c r="L162" i="1"/>
  <c r="L159" i="1"/>
  <c r="L158" i="1"/>
  <c r="L140" i="1"/>
  <c r="L138" i="1"/>
  <c r="L130" i="1"/>
  <c r="L122" i="1"/>
  <c r="L118" i="1"/>
  <c r="L114" i="1"/>
  <c r="L100" i="1"/>
  <c r="L99" i="1"/>
  <c r="L88" i="1"/>
  <c r="L71" i="1"/>
  <c r="L48" i="1"/>
  <c r="L38" i="1"/>
  <c r="L35" i="1"/>
  <c r="L33" i="1"/>
  <c r="L30" i="1"/>
  <c r="L16" i="1"/>
  <c r="L8" i="1"/>
  <c r="L7" i="1"/>
  <c r="L82" i="1" l="1"/>
  <c r="L81" i="1"/>
  <c r="L79" i="1"/>
  <c r="L69" i="1"/>
  <c r="L45" i="1"/>
  <c r="L21" i="1" l="1"/>
  <c r="B87" i="1"/>
</calcChain>
</file>

<file path=xl/sharedStrings.xml><?xml version="1.0" encoding="utf-8"?>
<sst xmlns="http://schemas.openxmlformats.org/spreadsheetml/2006/main" count="2336" uniqueCount="1429">
  <si>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</si>
  <si>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</si>
  <si>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</si>
  <si>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</si>
  <si>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</si>
  <si>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</si>
  <si>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</si>
  <si>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</si>
  <si>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</si>
  <si>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</si>
  <si>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</si>
  <si>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</si>
  <si>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</si>
  <si>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</si>
  <si>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</si>
  <si>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</si>
  <si>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Lavori</t>
  </si>
  <si>
    <t>01537880559</t>
  </si>
  <si>
    <t>Asso Consorzio</t>
  </si>
  <si>
    <t>Abbattimento albero secco presso Asilo Arcobaleno</t>
  </si>
  <si>
    <t>Z47395F54C</t>
  </si>
  <si>
    <t>Noleggio annuale dal 30/11/2021 al 30/11/2022 della cesta per gli accumulatori</t>
  </si>
  <si>
    <t>Servizio</t>
  </si>
  <si>
    <t>IPIC Servizi Ambientali Srl</t>
  </si>
  <si>
    <t>02911370548</t>
  </si>
  <si>
    <t>Ordine n. 1 del 02/01/2023</t>
  </si>
  <si>
    <t>Z6B395FA19</t>
  </si>
  <si>
    <t>Ordine n. 2 del 02/01/2023</t>
  </si>
  <si>
    <t>Abbattimento n. 4 pioppi per Aviosuperficie</t>
  </si>
  <si>
    <t>Paoloni Vasco</t>
  </si>
  <si>
    <t>01573720552</t>
  </si>
  <si>
    <t>Z1D396027D</t>
  </si>
  <si>
    <t>Ordine n. 3 del 02/01/2023</t>
  </si>
  <si>
    <t>Z1D3960B50</t>
  </si>
  <si>
    <t>Algeco Spa (già Tecnifor)</t>
  </si>
  <si>
    <t>01724560188</t>
  </si>
  <si>
    <t>Ordine n. 4 del 02/01/2023</t>
  </si>
  <si>
    <t>Noleggio servizi igienici disabili Aviosuperficie - dicembre 2022 / giugno 2023</t>
  </si>
  <si>
    <t>Prot. N. 27 del 02/01/2023</t>
  </si>
  <si>
    <t>ZE23962BD2</t>
  </si>
  <si>
    <t>CANONE FORTECH Gestionale distributore carburante Aviosuperficie - Periodo dal 01/01/2023 al 31/12/2023</t>
  </si>
  <si>
    <t>Fortech Srl</t>
  </si>
  <si>
    <t>03618500403</t>
  </si>
  <si>
    <t>Ordine n. 5 del 03/01/2023</t>
  </si>
  <si>
    <t>Postepay Spa</t>
  </si>
  <si>
    <t>06874351007</t>
  </si>
  <si>
    <t>Carburante AV Gas</t>
  </si>
  <si>
    <t xml:space="preserve">Fornitura </t>
  </si>
  <si>
    <t>Procedura negoziata per affidamenti sottosoglia</t>
  </si>
  <si>
    <t>Magigas Spa</t>
  </si>
  <si>
    <t>Air BP Italia Spa</t>
  </si>
  <si>
    <t>12312830156</t>
  </si>
  <si>
    <t>Carburante JET A1</t>
  </si>
  <si>
    <t>Noleggio annuale della cesta per gli accumulatori non più funzionanti - Periodo dal 01/12/2022 al 30/11/2023</t>
  </si>
  <si>
    <t>Prot. N. 57 del 03/01/2023</t>
  </si>
  <si>
    <t>Prot. N. 55 del 03/01/2023</t>
  </si>
  <si>
    <t>Prot. N. 56 del 03/01/2023</t>
  </si>
  <si>
    <t>Prot. N. 60 del 04/01/2023</t>
  </si>
  <si>
    <t>ZBB3965A2D</t>
  </si>
  <si>
    <t>Attivazione Servizio Acquiring Tandem Banco Posta - Canone mensile per attivazione e noleggio n.1 POS ZTL - Periodo di competenza 01/01/2023 al 31/12/2023</t>
  </si>
  <si>
    <t>Ordine n. 6 del 04/01/2023</t>
  </si>
  <si>
    <t>Ordine n. 7 del 04/01/2023</t>
  </si>
  <si>
    <t>ZA33965C88</t>
  </si>
  <si>
    <t xml:space="preserve">Z653965F6E          </t>
  </si>
  <si>
    <t>Ordine n. 8 del 04/01/2023</t>
  </si>
  <si>
    <t>Ordine n. 9 del 04/01/2023</t>
  </si>
  <si>
    <t>Z2B3966172</t>
  </si>
  <si>
    <t>Prot. N. 169 del 05/01/2023</t>
  </si>
  <si>
    <t>Prot. N. 172 del 05/01/2023</t>
  </si>
  <si>
    <t>Emanuele Tolomei</t>
  </si>
  <si>
    <t>Servizio hosting sito web Terni Reti Surl</t>
  </si>
  <si>
    <t>01629530559</t>
  </si>
  <si>
    <t>Demolizione e rifacimento recinzione Asilo Aula Verde</t>
  </si>
  <si>
    <t>Pasquariello Vincenzino</t>
  </si>
  <si>
    <t>01094880075</t>
  </si>
  <si>
    <t>Ricerca perdita acqua Asilo Coccinella</t>
  </si>
  <si>
    <t>Z8C396C520</t>
  </si>
  <si>
    <t>Z75396C7C0</t>
  </si>
  <si>
    <t>Z27396C84C</t>
  </si>
  <si>
    <t>Ordine n. 10 del 09/01/2023</t>
  </si>
  <si>
    <t>Ordine n. 11 del 09/01/2023</t>
  </si>
  <si>
    <t>Ordine n. 12 del 09/01/2023</t>
  </si>
  <si>
    <t>Prot. N. 235 del 10/01/2023</t>
  </si>
  <si>
    <t>Prot. N. 236 del 10/01/2023</t>
  </si>
  <si>
    <t>ZF039726AC</t>
  </si>
  <si>
    <t>Stemon ascensori Stella</t>
  </si>
  <si>
    <t>01246720559</t>
  </si>
  <si>
    <t>Fornitura segnaletica stradale autovelox Via Lessini</t>
  </si>
  <si>
    <t>Engine Srl</t>
  </si>
  <si>
    <t>Ordine n. 13 del 12/01/2023</t>
  </si>
  <si>
    <t>Prot. N. 275 del 11/01/2023</t>
  </si>
  <si>
    <t>Prot. N. 277 del 11/01/2023</t>
  </si>
  <si>
    <t>Prot. N. 279 del 11/01/2023</t>
  </si>
  <si>
    <t>Z3039790C7</t>
  </si>
  <si>
    <t>Verifiche patrimoniali</t>
  </si>
  <si>
    <t>A-ZETA Srl</t>
  </si>
  <si>
    <t>Z1C397E49C</t>
  </si>
  <si>
    <t>Ordine n. 14 del 13/01/2023</t>
  </si>
  <si>
    <t>Z65397E1BC</t>
  </si>
  <si>
    <t>Fornitura segnaletica stradale</t>
  </si>
  <si>
    <t>SIS. TG Segnaletica Srl</t>
  </si>
  <si>
    <t>02955580549</t>
  </si>
  <si>
    <t>Ordine n. 15 del 13/01/2023</t>
  </si>
  <si>
    <t>Prot. N. 399 del 12/01/2023</t>
  </si>
  <si>
    <t>Prot. N. 395 del 13/01/2023</t>
  </si>
  <si>
    <t>ZC2397F004</t>
  </si>
  <si>
    <t>Lavori di riparazioni per infiltrazioni Asilo Nido Rataplan</t>
  </si>
  <si>
    <t>Franco Falocco Srl</t>
  </si>
  <si>
    <t>05892470633</t>
  </si>
  <si>
    <t>02168560569</t>
  </si>
  <si>
    <t>Lavori di riparazioni infiltrazioni Asilo Via XX Settembre</t>
  </si>
  <si>
    <t>Z41397F863</t>
  </si>
  <si>
    <t>Prot. N. 425 del 13/01/2023</t>
  </si>
  <si>
    <t>Z033986E00</t>
  </si>
  <si>
    <t>Fornitura benzina verde 100 ottani</t>
  </si>
  <si>
    <t>00408880474</t>
  </si>
  <si>
    <t>Ordine n. 16 del 17/01/2023</t>
  </si>
  <si>
    <t>Prot. N. 460 del 17/01/2023</t>
  </si>
  <si>
    <t>Ordine n. 17 del 17/01/2023</t>
  </si>
  <si>
    <t>Ordine n. 18 del 17/01/2023</t>
  </si>
  <si>
    <t>Fornitura</t>
  </si>
  <si>
    <t>Operatori MEPA</t>
  </si>
  <si>
    <t>Gruppo Galagant Srl</t>
  </si>
  <si>
    <t>ZED398E00E</t>
  </si>
  <si>
    <t>Prot. N. 481 del 18/01/2023</t>
  </si>
  <si>
    <r>
      <t xml:space="preserve">HP Office Jet 200 Mobile Stampante a Getto di Inchiostro, Display LED, Wi-Fi, </t>
    </r>
    <r>
      <rPr>
        <sz val="8"/>
        <color theme="1"/>
        <rFont val="Arial"/>
        <family val="2"/>
      </rPr>
      <t>Wi-Fi Direct, App HP Smart, US</t>
    </r>
  </si>
  <si>
    <t>Fornitura n.. 3 PC Dell Vostro 3710 SFF</t>
  </si>
  <si>
    <t>Softel Srl</t>
  </si>
  <si>
    <t>00581520558</t>
  </si>
  <si>
    <t>95893516C7</t>
  </si>
  <si>
    <t>Energia elettrica anno 2023</t>
  </si>
  <si>
    <t>A2A</t>
  </si>
  <si>
    <t>Umbria Energy SpA</t>
  </si>
  <si>
    <t>ZE73990F76</t>
  </si>
  <si>
    <t>Ordine n. 19 del 19/01/2023</t>
  </si>
  <si>
    <t>01313790550</t>
  </si>
  <si>
    <t>ZA23992029</t>
  </si>
  <si>
    <t>N. 2 Plastificatrici a caldo Q-Connect nero A4 KF17001 - per ufficio ZTL</t>
  </si>
  <si>
    <t>Ingroscart Srl</t>
  </si>
  <si>
    <t>Prot. N. 508 del 19/01/2023</t>
  </si>
  <si>
    <t>ZF3399555E</t>
  </si>
  <si>
    <t xml:space="preserve">Voltura e rinnovo CPI S. Francesco </t>
  </si>
  <si>
    <t>Ecostudio Engineering</t>
  </si>
  <si>
    <t>01487270553</t>
  </si>
  <si>
    <t>01469840662</t>
  </si>
  <si>
    <t>Prot. N. 545 del 20/01/2023</t>
  </si>
  <si>
    <t>Ordine n. 20 del 20/01/2023</t>
  </si>
  <si>
    <t>Prot. N. 490 del 19/01/2023</t>
  </si>
  <si>
    <t>Prot. N. 491 del 19/01/2023</t>
  </si>
  <si>
    <t>Prot. N. 569 del 23/01/2023</t>
  </si>
  <si>
    <t>Abbigliamento invernale da lavoro - n. 2 pantaloni</t>
  </si>
  <si>
    <t>Tecno Antincendio Srl</t>
  </si>
  <si>
    <t>00495600553</t>
  </si>
  <si>
    <t>Z6739A1510</t>
  </si>
  <si>
    <t>Ordine n. 24 del 24/01/2023</t>
  </si>
  <si>
    <t xml:space="preserve">Z9F39A69C5          </t>
  </si>
  <si>
    <t xml:space="preserve">Ripristino pavimentazione post intervento a seguito di rimozione ed installazione parcometri   </t>
  </si>
  <si>
    <t>Segnaletica Italiana Srl</t>
  </si>
  <si>
    <t>01657490569</t>
  </si>
  <si>
    <t>Prot. N. 632 del 25/01/2023</t>
  </si>
  <si>
    <t>Ordine n. 26 del 26/01/2023</t>
  </si>
  <si>
    <t>Prot. N. 703 del 27/01/2023</t>
  </si>
  <si>
    <t>Buoni pasto anno 2023</t>
  </si>
  <si>
    <t>Affidamento diretto in adesione ad accordo quadro/convenzione</t>
  </si>
  <si>
    <t>Z2339BF9B7</t>
  </si>
  <si>
    <t>Edenred Italia Srl</t>
  </si>
  <si>
    <t>09429840151</t>
  </si>
  <si>
    <t>Z5039C65EE</t>
  </si>
  <si>
    <t>Felpe per servizio ausiliari</t>
  </si>
  <si>
    <t>Ordine n. 27 del 02/02/2023</t>
  </si>
  <si>
    <t>ZC939C672B</t>
  </si>
  <si>
    <t>Fornitura urna in polimetilmetacrilato con testata personalizzata</t>
  </si>
  <si>
    <t>Wolters Kluwer Italia Srl</t>
  </si>
  <si>
    <t>10209790152</t>
  </si>
  <si>
    <t>ODA MEPA N. 7139920
Ordine n. 28 del 02/02/2023</t>
  </si>
  <si>
    <t>Prot. N. 803 del 03/02/2023</t>
  </si>
  <si>
    <t>Operatori MEPA
Scuolaufficio Srls</t>
  </si>
  <si>
    <t>Z6539CFDAE</t>
  </si>
  <si>
    <t>Servizio assistenza legale continuativa</t>
  </si>
  <si>
    <t>Avv. Pier Luigi Boscia</t>
  </si>
  <si>
    <t>Z7639D3A26</t>
  </si>
  <si>
    <t>Ordine n. 29 del 06/02/2023</t>
  </si>
  <si>
    <t>Canoni anno 2023 ARCA EVOLUTION, ARKON, PAGHE B.POINT SAAS, TOCHEK DYNAMIC, Modulo flusso ordini</t>
  </si>
  <si>
    <t>ZAB39D7589</t>
  </si>
  <si>
    <t>Prot. N. 852 del 07/02/2023</t>
  </si>
  <si>
    <t>Prot. N. 857 del 07/02/2023</t>
  </si>
  <si>
    <t>BSCPLG68T17L117C</t>
  </si>
  <si>
    <t>Ordine n. 31 del 07/02/2023</t>
  </si>
  <si>
    <t>Z3C39DD22D</t>
  </si>
  <si>
    <t xml:space="preserve">Fornitura adesivi per parcometri </t>
  </si>
  <si>
    <t>Stampa e Stampe Srl</t>
  </si>
  <si>
    <t>01261950552</t>
  </si>
  <si>
    <t xml:space="preserve">Fornitura Termoventilatore </t>
  </si>
  <si>
    <t>Z2B39DD089</t>
  </si>
  <si>
    <t>Rematarlazzi</t>
  </si>
  <si>
    <t>01634070435</t>
  </si>
  <si>
    <t>Z6F39DECAB</t>
  </si>
  <si>
    <t>Incarico ODV anno 2023</t>
  </si>
  <si>
    <t>Ambiente legale</t>
  </si>
  <si>
    <t>03804681307</t>
  </si>
  <si>
    <t>Prot. N. 895 del 08/02/2023</t>
  </si>
  <si>
    <t>Ordine n. 32 del 08/02/2023</t>
  </si>
  <si>
    <t>Ordine n. 33 del 09/02/2023</t>
  </si>
  <si>
    <t>Ordine n. 35 del 09/02/2023</t>
  </si>
  <si>
    <t>Ripristino portone REI Parcheggio S. Francesco</t>
  </si>
  <si>
    <t>Ordine n. 36 del 09/02/2023</t>
  </si>
  <si>
    <t>ZB539E376C</t>
  </si>
  <si>
    <t>Servizio di manutenzione preventiva e correttiva ZTL</t>
  </si>
  <si>
    <t>ZA339E50F7</t>
  </si>
  <si>
    <t>Project Automation Spa</t>
  </si>
  <si>
    <t>02930110966</t>
  </si>
  <si>
    <t>Fornitura materiale informatico per sala videoconferenze</t>
  </si>
  <si>
    <t xml:space="preserve">ZC239E517A          </t>
  </si>
  <si>
    <t>Contratto 
Ordine n. 38 del 10/02/2023</t>
  </si>
  <si>
    <t>ZF039E8227</t>
  </si>
  <si>
    <t>Rotoli termici per stampanti ausiliari</t>
  </si>
  <si>
    <t>Tecno Office Global Srl</t>
  </si>
  <si>
    <t>01641800550</t>
  </si>
  <si>
    <t>Ordine n. 41 del 10/02/2023</t>
  </si>
  <si>
    <t>Ordine n. 40 del 10/02/2023</t>
  </si>
  <si>
    <t>Ordine n. 39 del 10/02/2023</t>
  </si>
  <si>
    <t>Prot. N.939 del 09/02/2023</t>
  </si>
  <si>
    <t>Prot. N.964 del 10/02/2023</t>
  </si>
  <si>
    <t>Prot. N.963 del 10/02/2023</t>
  </si>
  <si>
    <t>Prot. N.962 del 10/02/2023</t>
  </si>
  <si>
    <t>Prot. N.961 del 10/02/2023</t>
  </si>
  <si>
    <t>Prot. N.960 del 10/02/2023</t>
  </si>
  <si>
    <t>Prot. N.959 del 10/02/2023</t>
  </si>
  <si>
    <t>Prot. N. 711 del 30/01/2023
Prot. N. 990 del 15/02/2023</t>
  </si>
  <si>
    <t>Prot. N. 860 del 07/02/2023
Prot. N. 984 del 15/02/2023</t>
  </si>
  <si>
    <t>Abbigliamento per ausiliari della sosta</t>
  </si>
  <si>
    <t>Revisione Fiat Punto FE925VG</t>
  </si>
  <si>
    <t>Soricar Srl</t>
  </si>
  <si>
    <t>01535420556</t>
  </si>
  <si>
    <t>Prot. N. 926 del 09/02/2023
Prot. N. 1001 del 15/02/2023</t>
  </si>
  <si>
    <t>Ordine n. 42 del 16/02/2023</t>
  </si>
  <si>
    <t>A. Tel. Telecomunicazioni</t>
  </si>
  <si>
    <t>01292690557</t>
  </si>
  <si>
    <t>Servizio manutenzione rete aziendale + varchi ZTL Terni Reti</t>
  </si>
  <si>
    <t>Istallazione cassetta idrica Parcheggio San Francesco</t>
  </si>
  <si>
    <t>Z4339FCA10</t>
  </si>
  <si>
    <t>Ordine n. 43 del 17/02/2023</t>
  </si>
  <si>
    <t>Ordine n. 44 del 17/02/2023</t>
  </si>
  <si>
    <t>Z853A02272</t>
  </si>
  <si>
    <t>ZD33A02CAF</t>
  </si>
  <si>
    <t>Z1A3A03992</t>
  </si>
  <si>
    <t>Ordine n. 45 del 17/02/2023</t>
  </si>
  <si>
    <t>Prot. N.1040 del 17/02/2023</t>
  </si>
  <si>
    <t>Prot. N.1043 del 17/02/2023</t>
  </si>
  <si>
    <t>Prot. N.1044 del 17/02/2023</t>
  </si>
  <si>
    <t>Riparazione frigorifero presso Asilo Arcobaleno</t>
  </si>
  <si>
    <t>IAT Plus Srl</t>
  </si>
  <si>
    <t>01415960556</t>
  </si>
  <si>
    <t>Attività di gestore operativo Aviosuperficie</t>
  </si>
  <si>
    <t>Bianchetti Stefano</t>
  </si>
  <si>
    <t>01189820572</t>
  </si>
  <si>
    <t>Fornitura smerigliatrice angolare</t>
  </si>
  <si>
    <t>Elettromeccanica Marini Srl</t>
  </si>
  <si>
    <t>01294610553</t>
  </si>
  <si>
    <t>Ferramenta Mattorre e Guerrini Snc
Casa della Chiave</t>
  </si>
  <si>
    <t>ZD13A0C032</t>
  </si>
  <si>
    <t>Z873A0C0D7</t>
  </si>
  <si>
    <t>Z403A0C150</t>
  </si>
  <si>
    <t>Z4C3A0C391</t>
  </si>
  <si>
    <t>Ordine n. 48 del 21/02/2023</t>
  </si>
  <si>
    <t>Ordine n. 49 del 21/02/2023</t>
  </si>
  <si>
    <t>Ordine n. 46 del 21/02/2023</t>
  </si>
  <si>
    <t>Ordine n. 47 del 21/02/2023</t>
  </si>
  <si>
    <t>Prot. N.1094 del 21/02/2023</t>
  </si>
  <si>
    <t>Prot. N.1095 del 21/02/2023</t>
  </si>
  <si>
    <t>Prot. N.1104 del 22/02/2023</t>
  </si>
  <si>
    <t>Z573A1306C</t>
  </si>
  <si>
    <t>Fornitura porte a soffietto per asilo RATAPLAN, ARCOBALENO</t>
  </si>
  <si>
    <t>Petrelli Attilio</t>
  </si>
  <si>
    <t>00095090551</t>
  </si>
  <si>
    <t>ZE63A130BA</t>
  </si>
  <si>
    <t>Fornitura tenda a rullo per AULA VERDE</t>
  </si>
  <si>
    <t>Tenda OK Snc</t>
  </si>
  <si>
    <t>01201590559</t>
  </si>
  <si>
    <t>Ordine n. 50 del 22/02/2023</t>
  </si>
  <si>
    <t>Ordine n. 51 del 22/02/2023</t>
  </si>
  <si>
    <t>Prot. N.1123 del 23/02/2023</t>
  </si>
  <si>
    <t>Prot. N.1124 del 23/02/2023</t>
  </si>
  <si>
    <t>Prot. N.1139 del 23/02/2023</t>
  </si>
  <si>
    <t>Z413A1AEDB</t>
  </si>
  <si>
    <t>Fornitura batteria Fiat Panda DR061ML</t>
  </si>
  <si>
    <t>Ordine n. 52 del 23/02/2023</t>
  </si>
  <si>
    <t>01542810559</t>
  </si>
  <si>
    <t>BGA Rework di Barbarossa Marco</t>
  </si>
  <si>
    <t>Fornitura e installazione batterie per parcometri Via Masaccio, Via Giotto</t>
  </si>
  <si>
    <t>Z653A18B75</t>
  </si>
  <si>
    <t>Interventi Asilo Pollicino, Arcobaleno</t>
  </si>
  <si>
    <t>Tecno Power di Magliolo Amedeo</t>
  </si>
  <si>
    <t>01575860554</t>
  </si>
  <si>
    <t>Intervento Videocentro Teatro B</t>
  </si>
  <si>
    <t>Interventi Parcheggio Via Guglielmi, San Francesco</t>
  </si>
  <si>
    <t>Centro Italia Group Srl</t>
  </si>
  <si>
    <t>01572560553</t>
  </si>
  <si>
    <t>Prot. N.1154 del 24/02/2023</t>
  </si>
  <si>
    <t>Prot. N.1151 del 24/02/2023</t>
  </si>
  <si>
    <t>Ordine n. 53 del 27/02/2023</t>
  </si>
  <si>
    <t>Z3F3A1F3EE</t>
  </si>
  <si>
    <t>Z793A1F4DB</t>
  </si>
  <si>
    <t>Ordine n. 54 del 27/02/2023</t>
  </si>
  <si>
    <t>Ordine n. 55 del 27/02/2023</t>
  </si>
  <si>
    <t>ZC83A1F58F</t>
  </si>
  <si>
    <t>Ordine n. 56 del 27/02/2023</t>
  </si>
  <si>
    <t>ZA93A1FEDA</t>
  </si>
  <si>
    <t xml:space="preserve">Epson WorkForce ES-50 Scanner Portatile </t>
  </si>
  <si>
    <t>Prot. N.1179 del 27/02/2023</t>
  </si>
  <si>
    <t>Prot. N.1180 del 27/02/2023</t>
  </si>
  <si>
    <t>Prot. N.1181 del 27/02/2023</t>
  </si>
  <si>
    <t>Prot. N.1182 del 27/02/2023</t>
  </si>
  <si>
    <t>ODA MEPA N. 7170920
Ordine n. 57 del 27/02/2023</t>
  </si>
  <si>
    <t>Prot. N.1166 del 27/02/2023</t>
  </si>
  <si>
    <t>ZB73A29F80</t>
  </si>
  <si>
    <t>Fornitura pali per recinzione Aviosuperficie</t>
  </si>
  <si>
    <t>Corpetti Srl</t>
  </si>
  <si>
    <t>00465430551</t>
  </si>
  <si>
    <t>Ordine n. 58 del 01/03/2023</t>
  </si>
  <si>
    <t>Fornitura ticket per casse automatiche Parcheggio San Francesco</t>
  </si>
  <si>
    <t>CAME Italia Srl</t>
  </si>
  <si>
    <t>04835400260</t>
  </si>
  <si>
    <t>Ordine n. 59 del 01/03/2023</t>
  </si>
  <si>
    <t>Z803A2A34E</t>
  </si>
  <si>
    <t>ZC03A2D7DA</t>
  </si>
  <si>
    <t xml:space="preserve">Polizza auto FIAT PANDA 1.2 EMOTION targa DR061ML </t>
  </si>
  <si>
    <t>Prosser Evans Srl</t>
  </si>
  <si>
    <t>N. 5 monitor HP M24F 24'</t>
  </si>
  <si>
    <t>Z073A3070E</t>
  </si>
  <si>
    <t>Butali Spa</t>
  </si>
  <si>
    <t>01305510511</t>
  </si>
  <si>
    <t>Adesione al progetto"Natale di Terni - luci, acqua, magia 2022"</t>
  </si>
  <si>
    <t>Eventi.Com Snc</t>
  </si>
  <si>
    <t>01466260559</t>
  </si>
  <si>
    <t>ZB83A32DF0</t>
  </si>
  <si>
    <t>Esecuzione ricamo lato cuore abbigliamento ausiliari - integr. Ord. 43 del 17/02/2023</t>
  </si>
  <si>
    <t>Z333A34004</t>
  </si>
  <si>
    <t>Sistemazione e fissaggio scaffalature presso il SII</t>
  </si>
  <si>
    <t>Ispezione e pulizia grondaia hangar 23</t>
  </si>
  <si>
    <t>Ordine n. 61 del 03/03/2023</t>
  </si>
  <si>
    <t>ZF93A37C3F</t>
  </si>
  <si>
    <t>Ordine n. 62 del 03/03/2023</t>
  </si>
  <si>
    <t>Ordine n. 63 del 03/03/2023</t>
  </si>
  <si>
    <t xml:space="preserve">MC Works </t>
  </si>
  <si>
    <t>Prot. N.1243 del 03/03/2023</t>
  </si>
  <si>
    <t>Prot. N.1244 del 03/03/2023</t>
  </si>
  <si>
    <t>Prot. N.1245 del 03/03/2023</t>
  </si>
  <si>
    <t>Prot. N.1260 del 03/03/2023</t>
  </si>
  <si>
    <t>Prot. N.1261 del 03/03/2023</t>
  </si>
  <si>
    <t>Ordine n. 65 del 03/03/2023</t>
  </si>
  <si>
    <t>Z313A38030</t>
  </si>
  <si>
    <t>Prot. N.1265 del 06/03/2023</t>
  </si>
  <si>
    <t>Z863A3C142</t>
  </si>
  <si>
    <t>Egaf Edizioni Srl</t>
  </si>
  <si>
    <t>Fornitura n. 1 Prontuario del C.d.S. online per Polizia Locale Terni</t>
  </si>
  <si>
    <t>02259990402</t>
  </si>
  <si>
    <t>01464430550</t>
  </si>
  <si>
    <t>Ordine n. 66 del 08/03/2023</t>
  </si>
  <si>
    <t>Z303A4740E</t>
  </si>
  <si>
    <t>Acquisto domini web Parco Cardeto</t>
  </si>
  <si>
    <t>Aruba Spa</t>
  </si>
  <si>
    <t>Ordine n. 67 del 08/03/2023</t>
  </si>
  <si>
    <t>Prot. N.1343 del 08/03/2023</t>
  </si>
  <si>
    <t>Prot. N.1344 del 08/03/2023</t>
  </si>
  <si>
    <t>Prot. N.1346 del 08/03/2023</t>
  </si>
  <si>
    <t>Z083A53C13</t>
  </si>
  <si>
    <t>Benzina verde 100 ottani</t>
  </si>
  <si>
    <t>Ordine n. 68 del 13/03/2023</t>
  </si>
  <si>
    <t>Z863A58C1E</t>
  </si>
  <si>
    <t>Remotizzazione Parcheggio San Francesco</t>
  </si>
  <si>
    <t>Ordine n. 69 del 13/03/2023</t>
  </si>
  <si>
    <t>Prot. N.1264 del 06/03/2023
Prot. N.1435 del 15/03/2023</t>
  </si>
  <si>
    <t>Prot. N.1431 del 14/03/2023</t>
  </si>
  <si>
    <t>Z153A58D09</t>
  </si>
  <si>
    <t>Contratto Smartfolio Myparkfolio - sistema di servizio centralizzazione parcometri anno 2023</t>
  </si>
  <si>
    <t>Flowbird Italia Srl</t>
  </si>
  <si>
    <t>04065160964</t>
  </si>
  <si>
    <t>Cassaforte per ufficio amministrazione</t>
  </si>
  <si>
    <t>Ordine n. 75 del 16/03/2023</t>
  </si>
  <si>
    <t>Prot. N.1464 del 16/03/2023</t>
  </si>
  <si>
    <t>Z633A6A8D3</t>
  </si>
  <si>
    <t>Claudia Busi</t>
  </si>
  <si>
    <t>01612940559</t>
  </si>
  <si>
    <t>Progettazione cartellonistica e siti web Cardeto e Terni Reti</t>
  </si>
  <si>
    <t>Corso di formazione per la sicurezza</t>
  </si>
  <si>
    <t>Ambiente Lavoro Srl</t>
  </si>
  <si>
    <t>01544640558</t>
  </si>
  <si>
    <t>Gilet AV giallo bande rifrangenti CE</t>
  </si>
  <si>
    <t>Z223A7090A</t>
  </si>
  <si>
    <t>ZD03A707E5</t>
  </si>
  <si>
    <t>Prot. N.1514 del 21/03/2023</t>
  </si>
  <si>
    <t>Prot. N.1515 del 21/03/2023</t>
  </si>
  <si>
    <t>EPSON - Videoproiettore CO-W01</t>
  </si>
  <si>
    <t>Z693A7B230</t>
  </si>
  <si>
    <t>Z963A7C629</t>
  </si>
  <si>
    <t>Estrazione immagini Parcheggio San Francesco</t>
  </si>
  <si>
    <t>Prot. N.1548 del 22/03/2023</t>
  </si>
  <si>
    <t>Prot. N.1549 del 22/03/2023</t>
  </si>
  <si>
    <t>Prot. N.1557 del 22/03/2023</t>
  </si>
  <si>
    <t>Sicurezza Globale 1972 Srl</t>
  </si>
  <si>
    <t>13115671003</t>
  </si>
  <si>
    <t>Z3F3A7D9DA</t>
  </si>
  <si>
    <t>N. 2 Teche per defibrillatore con allarme h667_04</t>
  </si>
  <si>
    <t>drdantuono.it</t>
  </si>
  <si>
    <t>Namiri Srl</t>
  </si>
  <si>
    <t>06162571217</t>
  </si>
  <si>
    <t>Prot. N.1561 del 22/03/2023</t>
  </si>
  <si>
    <t>Z523A80631</t>
  </si>
  <si>
    <t>Prot. N.1575 del 23/03/2023</t>
  </si>
  <si>
    <t>Prot. N.1602 del 27/03/2023</t>
  </si>
  <si>
    <t>Servizio manutenzione ascensori Parcheggio San Francesco  gennaio - marzo 2023</t>
  </si>
  <si>
    <t>Ordine n. 60 del 02/03/2023</t>
  </si>
  <si>
    <t>Ordine n. 76 del 20/03/2023</t>
  </si>
  <si>
    <t>Ordine n. 77 del 20/03/2023</t>
  </si>
  <si>
    <t>Ordine n. 78 del 20/03/2023</t>
  </si>
  <si>
    <t>Ordine n. 79 del 22/03/2023</t>
  </si>
  <si>
    <t>Ordine n. 80 del 22/03/2023</t>
  </si>
  <si>
    <t>Ordine n. 81 del 22/03/2023</t>
  </si>
  <si>
    <t>ODA MEPA N. 7208997 
Ordine n. 82 del 23/03/2023</t>
  </si>
  <si>
    <t>Servizio di vigilanza e accoglienza presso l’edificio VDC</t>
  </si>
  <si>
    <t xml:space="preserve">OdA Consip 7131528
Ordine n. 34 del 09/02/2023
</t>
  </si>
  <si>
    <t>ODA MEPA N. 190881 
Ordine n. 23 del 23/01/2023</t>
  </si>
  <si>
    <t>ODA MEPA N. 190459 
Ordine n. 21 del 20/01/2023</t>
  </si>
  <si>
    <t>Z043AA5014</t>
  </si>
  <si>
    <t>Pulizia lato porta S. Angelo e potature presso Parcheggio San Francesco</t>
  </si>
  <si>
    <t>Consorzio Asso Soc. Coop.</t>
  </si>
  <si>
    <t>Prot. N.1706 del 04/04/2023</t>
  </si>
  <si>
    <t>Ordine n. 83 del 03/04/2023</t>
  </si>
  <si>
    <t>Z503AA51EF</t>
  </si>
  <si>
    <t>Verniciatura tubi locale pompe Parcheggio San Francesco</t>
  </si>
  <si>
    <t>Ediltinteggiaure 89 Snc</t>
  </si>
  <si>
    <t>01437450552</t>
  </si>
  <si>
    <t>Prot. N.1707 del 04/04/2023</t>
  </si>
  <si>
    <t>Ordine n. 84 del 03/04/2023</t>
  </si>
  <si>
    <t>Z133AA5615</t>
  </si>
  <si>
    <t>Fornitura 5 PC + 5 licenze Office</t>
  </si>
  <si>
    <t>Prot. N.1705 del 04/04/2023</t>
  </si>
  <si>
    <t>Ordine n. 85 del 03/04/2023</t>
  </si>
  <si>
    <t>Z243AA5CA0</t>
  </si>
  <si>
    <t>Locazione terreno ex Viscosa</t>
  </si>
  <si>
    <t>Agi Srl</t>
  </si>
  <si>
    <t>Prot. N. 1658 del 31/03/2023</t>
  </si>
  <si>
    <t>Contratto</t>
  </si>
  <si>
    <t>Z0E3AB0B1A</t>
  </si>
  <si>
    <t xml:space="preserve">Blocchetti ricevute parcheggio </t>
  </si>
  <si>
    <t>Tipografia Nobili 2 Snc</t>
  </si>
  <si>
    <t>00459310553</t>
  </si>
  <si>
    <t>Prot. N.1764 del 06/04/2023</t>
  </si>
  <si>
    <t>Ordine n. 86 del 05/04/2023</t>
  </si>
  <si>
    <t>Z073AB58A2</t>
  </si>
  <si>
    <t xml:space="preserve">Personalizzazione Arca Evolution 2023 </t>
  </si>
  <si>
    <t>Prot. N.1798 del 12/04/2023</t>
  </si>
  <si>
    <t>Ordine n. 87 del 06/04/2023</t>
  </si>
  <si>
    <t>Z5E3ABB6AD</t>
  </si>
  <si>
    <t>Abbigliamento + DPI operai manutentori</t>
  </si>
  <si>
    <t>Prot. N.1799 del 12/04/2023</t>
  </si>
  <si>
    <t>Ordine n. 88 del 11/04/2023</t>
  </si>
  <si>
    <t>ZE23ABB7F0</t>
  </si>
  <si>
    <t>Prot. N. 1947 del 19/04/2023</t>
  </si>
  <si>
    <t>Ordine n. 97 del 19/04/2023</t>
  </si>
  <si>
    <t>Z323ABB88B</t>
  </si>
  <si>
    <t>Canone assistenza tecnica Concilia</t>
  </si>
  <si>
    <t>Maggioli Spa</t>
  </si>
  <si>
    <t>02066400405</t>
  </si>
  <si>
    <t>Prot. N. 2035 del 27/04/2023</t>
  </si>
  <si>
    <t>Ordine n. 95 del 14/04/2023</t>
  </si>
  <si>
    <t>9775359171</t>
  </si>
  <si>
    <t>Concilia Service 4.0 - stampa, imbustamento e rendicontazione atti</t>
  </si>
  <si>
    <t>Prot. N. 2036 del 27/04/2023</t>
  </si>
  <si>
    <t>Ordine n. 96 del 14/04/2023</t>
  </si>
  <si>
    <t>ZD33ABF887</t>
  </si>
  <si>
    <t>Manutenzione Fiat Panda EF133FC</t>
  </si>
  <si>
    <t>Prot. N. 1881 del 17/04/2023</t>
  </si>
  <si>
    <t>Ordine n. 89 del 14/04/2023</t>
  </si>
  <si>
    <t>Z943ABFA2D</t>
  </si>
  <si>
    <t>Ripristino porte REI Parcheggio San Francesco</t>
  </si>
  <si>
    <t>Prot. N. 1950 del 20/04/2023</t>
  </si>
  <si>
    <t>Ordine n. 90 del 14/04/2023</t>
  </si>
  <si>
    <t>ZED3AC0F39</t>
  </si>
  <si>
    <t>Noleggio servizi igienici parcheggio Ex Viscosa</t>
  </si>
  <si>
    <t>Emmerre Srl</t>
  </si>
  <si>
    <t>01401170558</t>
  </si>
  <si>
    <t>Prot. N. 1882 del 17/04/2023</t>
  </si>
  <si>
    <t>Ordine n. 91 del 14/04/2023</t>
  </si>
  <si>
    <t>ZE33AC1073</t>
  </si>
  <si>
    <t>Copertura assicurativa incendio hangar Aviosuperficie - Pagamento 2° rata polizza n. 44/763512676</t>
  </si>
  <si>
    <t>Gambini Assicurazioni Srl</t>
  </si>
  <si>
    <t>Prot. N. 2016 del 26/04/2023</t>
  </si>
  <si>
    <t>Ordine n. 100 del 20/04/2023</t>
  </si>
  <si>
    <t>ZF13AC3C6C</t>
  </si>
  <si>
    <t>Servizio manutenzione ascensori Parcheggio San Francesco</t>
  </si>
  <si>
    <t>Prot. N. 1883 del 17/04/2023</t>
  </si>
  <si>
    <t>Ordine n. 92 del 14/04/2023</t>
  </si>
  <si>
    <t>ZAA3AC6613</t>
  </si>
  <si>
    <t>Scanner HP SCANJET PRO 3000 S4 per servizio cimiteri</t>
  </si>
  <si>
    <t>Prot. N. 1884 del 17/04/2023</t>
  </si>
  <si>
    <t>Ordine n. 93 del 14/04/2023</t>
  </si>
  <si>
    <t>Z963ACAD29</t>
  </si>
  <si>
    <t>Fornitura maniglione antipanico per Parcheggio San Francesco</t>
  </si>
  <si>
    <t>Prot. N. 1885 del 17/04/2023</t>
  </si>
  <si>
    <t>Ordine n. 94 del 14/04/2023</t>
  </si>
  <si>
    <t>Z923ACEBD0</t>
  </si>
  <si>
    <t xml:space="preserve">Rifacimento pavimento piazzale parcheggio S. Francesco </t>
  </si>
  <si>
    <t>Prot. N. 1951 del 20/04/2023</t>
  </si>
  <si>
    <t>Ordine n. 98 del 19/04/2023</t>
  </si>
  <si>
    <t>ZB63ADB1C4</t>
  </si>
  <si>
    <t xml:space="preserve">Fornitura in opera gruppo prese per parcheggio S. Francesco </t>
  </si>
  <si>
    <t>Prot. N. 2024 del 27/04/2023</t>
  </si>
  <si>
    <t>Ordine n. 99 del 20/04/2023</t>
  </si>
  <si>
    <t>ZDA3AE030B</t>
  </si>
  <si>
    <t xml:space="preserve">Canoni apparati POS </t>
  </si>
  <si>
    <t>BCC POS Spa</t>
  </si>
  <si>
    <t>Prot. N. 2034 del 27/04/2023</t>
  </si>
  <si>
    <t>Ordine n. 101 del 20/04/2023</t>
  </si>
  <si>
    <t>Z3C3AE25EA</t>
  </si>
  <si>
    <t>Somministrazione avio marzo-aprile-maggio - proroga giugno</t>
  </si>
  <si>
    <t>Umana Spa</t>
  </si>
  <si>
    <t>03171510278</t>
  </si>
  <si>
    <t>Ordine n. 102 del 28/04/2023
Ordine n. 146 del 24/05/2023</t>
  </si>
  <si>
    <t>ZE53AE265D</t>
  </si>
  <si>
    <t>Somministrazione manutentori marzo-aprile-maggio - proroga giugno</t>
  </si>
  <si>
    <t>Ordine n. 103 del 28/04/2023
Ordine n. 147 del 24/05/2023</t>
  </si>
  <si>
    <t>ZDA3AFEE42</t>
  </si>
  <si>
    <t>Fornitura e installazione rete antintrusione volatili Park S. F.</t>
  </si>
  <si>
    <t>SMAC Srl</t>
  </si>
  <si>
    <t>00642460554</t>
  </si>
  <si>
    <t>Prot. N. 2149 del 05/05/2023</t>
  </si>
  <si>
    <t>Ordine n. 104 del 03/05/2023</t>
  </si>
  <si>
    <t>Z733B00385</t>
  </si>
  <si>
    <t>Servizi BRAV</t>
  </si>
  <si>
    <t>Brav Srl</t>
  </si>
  <si>
    <t>02818030369</t>
  </si>
  <si>
    <t>Prot. N. 2150 del 05/05/2023</t>
  </si>
  <si>
    <t>Ordine n. 105 del 03/05/2023</t>
  </si>
  <si>
    <t>Z473B00177</t>
  </si>
  <si>
    <t>Vasi, terricio, piante Aviosuperficie</t>
  </si>
  <si>
    <t>Amati Tarquinio Sas</t>
  </si>
  <si>
    <t>01619100553</t>
  </si>
  <si>
    <t>Prot. N. 2168 del 08/05/2023</t>
  </si>
  <si>
    <t>Ordine n. 106 del 03/05/2023</t>
  </si>
  <si>
    <t>Z413B0E642</t>
  </si>
  <si>
    <t>Fornitura e posa in opera di vetro C/O Scuola Arcobaleno</t>
  </si>
  <si>
    <t>La Nuova Vetreria Aritigiana Snc</t>
  </si>
  <si>
    <t>00515100550</t>
  </si>
  <si>
    <t>Prot. N. 2224 del 10/05/2023</t>
  </si>
  <si>
    <t>Ordine n. 107 del 08/05/2023</t>
  </si>
  <si>
    <t>ZDD3B0EDFD</t>
  </si>
  <si>
    <t>Fornitura piante e terriccio per Parcheggio S. Francesco</t>
  </si>
  <si>
    <t>Prot. N. 2225 del 10/05/2023</t>
  </si>
  <si>
    <t>Ordine n. 108 del 08/05/2023</t>
  </si>
  <si>
    <t>Z843B0EF7E</t>
  </si>
  <si>
    <t>Fornitura integrazione servizio abbonamento velostazioni</t>
  </si>
  <si>
    <t>Paola Patrizi</t>
  </si>
  <si>
    <t>01418380554</t>
  </si>
  <si>
    <t>Prot. N. 2226 del 10/05/2023</t>
  </si>
  <si>
    <t>Ordine n. 109 del 08/05/2023</t>
  </si>
  <si>
    <t>ZAB3B1562B</t>
  </si>
  <si>
    <t>Fornitura in opera plafoniere Scuola Nido Pollicino</t>
  </si>
  <si>
    <t>Prot. N. 2229 del 10/05/2023</t>
  </si>
  <si>
    <t>Ordine n. 110 del 10/05/2023</t>
  </si>
  <si>
    <t>Z493B15735</t>
  </si>
  <si>
    <t>Manutenzione annuale apparecchi di sospensione hoist teatri VDC</t>
  </si>
  <si>
    <t>CEMI Srl</t>
  </si>
  <si>
    <t>01344420557</t>
  </si>
  <si>
    <t>Prot. N. 2252 del 11/05/2023</t>
  </si>
  <si>
    <t>Ordine n. 111 del 10/05/2023</t>
  </si>
  <si>
    <t>Z163B1582B</t>
  </si>
  <si>
    <t>Fornitura ed installazione di una presa di acqua presso S Francesco</t>
  </si>
  <si>
    <t>Idrotermica Solare Srl</t>
  </si>
  <si>
    <t>01478940552</t>
  </si>
  <si>
    <t>Prot. N. 2230 del 10/05/2023</t>
  </si>
  <si>
    <t>Ordine n. 112 del 10/05/2023</t>
  </si>
  <si>
    <t>Z823B158D8</t>
  </si>
  <si>
    <t>N. 2 Contabanconote</t>
  </si>
  <si>
    <t>Operatori MEPA
DPS Informatica Snc
Gruppo Galagant Srl</t>
  </si>
  <si>
    <t>Virtual Logic Srl</t>
  </si>
  <si>
    <t>03878640238</t>
  </si>
  <si>
    <t>Prot. N. 2232 del 10/05/2023</t>
  </si>
  <si>
    <t>Ordine n. 113 del 10/05/2023</t>
  </si>
  <si>
    <t>Z223B15971</t>
  </si>
  <si>
    <t>Fornitura adesivi di variazione tariffa per parcometri</t>
  </si>
  <si>
    <t>Prot. N. 2231 del 10/05/2023</t>
  </si>
  <si>
    <t>Ordine n. 114 del 10/05/2023</t>
  </si>
  <si>
    <t>Z743B15FDB</t>
  </si>
  <si>
    <t>Fornitura e passaggio cavo per telecamera Parcheggio San Francesco</t>
  </si>
  <si>
    <t>Prot. N. 2233 del 10/05/2023</t>
  </si>
  <si>
    <t>Ordine n. 115 del 10/05/2023</t>
  </si>
  <si>
    <t>Z623B23E79</t>
  </si>
  <si>
    <t>Fornitura materiale vario elettrico - ordine aperto</t>
  </si>
  <si>
    <t>Prot. N. 2332 del 16/05/2023</t>
  </si>
  <si>
    <t>Ordine n. 118 del 12/05/2023</t>
  </si>
  <si>
    <t>ZB73B23ED5</t>
  </si>
  <si>
    <t>Fornitura materiale vario di ferramenta - ordine aperto</t>
  </si>
  <si>
    <t>Ferramenta Mattorre &amp; Guerrini Snc</t>
  </si>
  <si>
    <t>00427840558</t>
  </si>
  <si>
    <t>Prot. N. 2333 del 16/05/2023</t>
  </si>
  <si>
    <t>Ordine n. 119 del 12/05/2023</t>
  </si>
  <si>
    <t>Z943B23F34</t>
  </si>
  <si>
    <t>Prot. N. 2325 del 16/05/2023</t>
  </si>
  <si>
    <t>Ordine n. 120 del 12/05/2023</t>
  </si>
  <si>
    <t>ZC43B23F65</t>
  </si>
  <si>
    <t>Fornitura e installazione porter citofono c/o edificio galleria automezzi VDC</t>
  </si>
  <si>
    <t>Prot. N. 2327 del 16/05/2023</t>
  </si>
  <si>
    <t>Ordine n. 121 del 12/05/2023</t>
  </si>
  <si>
    <t>ZAF3B23F9E</t>
  </si>
  <si>
    <t>Fornitura alimentatore universale 120 W</t>
  </si>
  <si>
    <t>Prot. N. 2326 del 16/05/2023</t>
  </si>
  <si>
    <t>Ordine n. 122 del 12/05/2023</t>
  </si>
  <si>
    <t>9820742CAA</t>
  </si>
  <si>
    <t>Somministrazione lavoro settore aeroportuale</t>
  </si>
  <si>
    <t>ZF63B24020</t>
  </si>
  <si>
    <t>Fornitura n. 5 stampanti HP Office Jet 200 Mobile per Polizia Locale</t>
  </si>
  <si>
    <t>Prot. N. 2324 del 16/05/2023</t>
  </si>
  <si>
    <t xml:space="preserve">ODA MEPA N. 7265983 
Ordine n. 124 del 12/05/2023
</t>
  </si>
  <si>
    <t>Z0F3B2409D</t>
  </si>
  <si>
    <t>Ritiro, trasporto e recupero scarto di archivio</t>
  </si>
  <si>
    <t>Ferrocart Srl</t>
  </si>
  <si>
    <t>01432210555</t>
  </si>
  <si>
    <t>Prot. N. 2349 del 17/05/2023</t>
  </si>
  <si>
    <t>Ordine n. 125 del 12/05/2023</t>
  </si>
  <si>
    <t>Z373B2467E</t>
  </si>
  <si>
    <t>Stasamento fognatura L.go Micheli - Park SF</t>
  </si>
  <si>
    <t>Prot. N. 2350 del 17/05/2023</t>
  </si>
  <si>
    <t>Ordine n. 126 del 15/05/2023</t>
  </si>
  <si>
    <t>Somministrazione lavoro - operai manutentori</t>
  </si>
  <si>
    <t>Z4B3B2B7BC</t>
  </si>
  <si>
    <t>Ritiro rottami presso Aviosuperficie</t>
  </si>
  <si>
    <t>Aviglianfer Srl</t>
  </si>
  <si>
    <t>01264190552</t>
  </si>
  <si>
    <t>Prot. N. 2352 del 17/05/2023</t>
  </si>
  <si>
    <t>Ordine n. 132 del 16/05/2023</t>
  </si>
  <si>
    <t>Z713B2C4EB</t>
  </si>
  <si>
    <t>Rifacimento pavimentazione in porfido piazzale sovrastante il Parcheggio S Francesco</t>
  </si>
  <si>
    <t>Prot. N. 2371 del 18/05/2023</t>
  </si>
  <si>
    <t>Ordine n. 133 del 16/05/2023</t>
  </si>
  <si>
    <t>Z813B315B5</t>
  </si>
  <si>
    <t>Intervento tecnico su PLC Parcheggio San Francesco</t>
  </si>
  <si>
    <t>Nine Srl</t>
  </si>
  <si>
    <t>01466830559</t>
  </si>
  <si>
    <t>Prot. N. 2382 del 19/05/2023</t>
  </si>
  <si>
    <t>Ordine n. 134 del 18/05/2023</t>
  </si>
  <si>
    <t xml:space="preserve">Z2F3B31A14          </t>
  </si>
  <si>
    <t>Travertino stuccato e levigato</t>
  </si>
  <si>
    <t>Rocco Marmi Srl</t>
  </si>
  <si>
    <t>00510550551</t>
  </si>
  <si>
    <t>Prot. N. 2383 del 19/05/2023</t>
  </si>
  <si>
    <t>Ordine n. 135 del 18/05/2023</t>
  </si>
  <si>
    <t>Z633B32C04</t>
  </si>
  <si>
    <t>Rinnovo PEC: ztl.ternireti@pec.it</t>
  </si>
  <si>
    <t>01573850516</t>
  </si>
  <si>
    <t>Prot. N. 2373 del 18/05/2023</t>
  </si>
  <si>
    <t>Ordine n. 136 del 18/05/2023</t>
  </si>
  <si>
    <t>ZF33B3BDB3</t>
  </si>
  <si>
    <t>Fornitura mobili ufficio per servizi Cimiteri / Cardeto</t>
  </si>
  <si>
    <t>Nuova Fumu Srl</t>
  </si>
  <si>
    <t>00565750551</t>
  </si>
  <si>
    <t>Prot. N. 2384 del 19/05/2023
Prot. N. 2412 del 22/05/2023
Prot. N. 2492 del 24/05/2023</t>
  </si>
  <si>
    <t>Ordine n. 137 del 19/05/2023</t>
  </si>
  <si>
    <t>ZD33B3E22D</t>
  </si>
  <si>
    <t>Taglio erba presso giardini Parcheggio San Francesco</t>
  </si>
  <si>
    <t>Soc. Coop. Alis</t>
  </si>
  <si>
    <t>Prot. N. 2388 del 22/05/2023</t>
  </si>
  <si>
    <t>Ordine n. 138 del 19/05/2023</t>
  </si>
  <si>
    <t>ZF33B4335B</t>
  </si>
  <si>
    <t>Fornitura in opera di n. 5 panchine - Parco Cardeto</t>
  </si>
  <si>
    <t>Cavalletti Srl</t>
  </si>
  <si>
    <t>01389460559</t>
  </si>
  <si>
    <t>Prot. N. 2413 del 22/05/2023
Prot. N. 2496 del 2405/2023</t>
  </si>
  <si>
    <t>Ordine n. 139 del 22/05/2023
Ordine n. 149 del 24/05/2023</t>
  </si>
  <si>
    <t>Z723B438C9</t>
  </si>
  <si>
    <t>Pulizia delle canalizzazioni Tatro B - VDC</t>
  </si>
  <si>
    <t>Rekeep Spa</t>
  </si>
  <si>
    <t>02402671206</t>
  </si>
  <si>
    <t>Prot. N. 2442 del 23/05/2023</t>
  </si>
  <si>
    <t>Ordine n. 140 del 22/05/2023</t>
  </si>
  <si>
    <t>9840380A75</t>
  </si>
  <si>
    <t>Servizi di connettività e telefonia fissa</t>
  </si>
  <si>
    <t>Prot. N. 2469 del 24/05/2023
Prot. N. 2663 del 05/06/2023</t>
  </si>
  <si>
    <t>Contratto
Ordine appoggio n. 156 del 30/05/2023</t>
  </si>
  <si>
    <t>Z9D3B46D8E</t>
  </si>
  <si>
    <t>Materiale per la sicurezza del Parco Cardeto</t>
  </si>
  <si>
    <t>Prot. N. 2451 del 24/05/2023</t>
  </si>
  <si>
    <t>Ordine n. 141 del 23/05/2023</t>
  </si>
  <si>
    <t>Z9B3B47BB9</t>
  </si>
  <si>
    <t>Fornitura cartelli per Parco Cardeto</t>
  </si>
  <si>
    <t>Grafotecnica Snc</t>
  </si>
  <si>
    <t>00676030554</t>
  </si>
  <si>
    <t>Prot. N. 2452 del 24/05/2023</t>
  </si>
  <si>
    <t>Ordine n. 142 del 23/05/2023</t>
  </si>
  <si>
    <t>Z353B47F9B</t>
  </si>
  <si>
    <t>Pulizie di sgrosso Parco Cardeto</t>
  </si>
  <si>
    <t>L'Ecologica di Martini Adolfo Snc</t>
  </si>
  <si>
    <t>01201900550</t>
  </si>
  <si>
    <t>Prot. N. 2453 del 24/05/2023</t>
  </si>
  <si>
    <t>Ordine n. 143 del 23/05/2023</t>
  </si>
  <si>
    <t>Z033B485BD</t>
  </si>
  <si>
    <t>Fornitura materiale edile per SII Orvieto</t>
  </si>
  <si>
    <t>Centro Edile Iosa Srl</t>
  </si>
  <si>
    <t>00630430551</t>
  </si>
  <si>
    <t>Prot. N. 2445 del 2405/2023</t>
  </si>
  <si>
    <t>Ordine n. 144 del 23/05/2023</t>
  </si>
  <si>
    <t>Z1B3B49508</t>
  </si>
  <si>
    <t>Rastrelliera portabiciclette e cartelli Parco Cardeto</t>
  </si>
  <si>
    <t>SDS Ferramenta di Stefano Stella</t>
  </si>
  <si>
    <t>Prot. N. 2473 del 2405/2023</t>
  </si>
  <si>
    <t>Ordine n. 145 del 24/05/2023</t>
  </si>
  <si>
    <t>Z3F3B4B83A</t>
  </si>
  <si>
    <t>Servizio Wansport.com per prenotazioni campi sportivi Parco Cardeto</t>
  </si>
  <si>
    <t>Enterprise Digital Solutions</t>
  </si>
  <si>
    <t>07175960728</t>
  </si>
  <si>
    <t>Prot. N. 2495 del 2405/2023</t>
  </si>
  <si>
    <t>Ordine n. 148 del 24/05/2023</t>
  </si>
  <si>
    <t>Z803B4B041</t>
  </si>
  <si>
    <t>Servizio security + portierato Parco Cardeto</t>
  </si>
  <si>
    <t>AF SERVICE SNC</t>
  </si>
  <si>
    <t>01429160557</t>
  </si>
  <si>
    <t>Prot. N. 2500 del 2505/2023</t>
  </si>
  <si>
    <t>Ordine n. 150 del 24/05/2023</t>
  </si>
  <si>
    <t>Z9F3B4C460</t>
  </si>
  <si>
    <t>Fornitura materiale di pronto soccorso</t>
  </si>
  <si>
    <t>Prot. N. 2592 del 310/5/2023</t>
  </si>
  <si>
    <t>Ordine n. 151 del 26/05/2023</t>
  </si>
  <si>
    <t>Z723B533C9</t>
  </si>
  <si>
    <t>Monitor per Parcheggio San Francesco</t>
  </si>
  <si>
    <t>Prot. N. 2593 del 310/5/2023</t>
  </si>
  <si>
    <t>Ordine n. 152 del 26/05/2023</t>
  </si>
  <si>
    <t>ZBC3B5341F</t>
  </si>
  <si>
    <t>Realizzazione scavo per posa corrugato presso Parco Cardeto</t>
  </si>
  <si>
    <t>Prot. N. 2594 del 310/5/2023</t>
  </si>
  <si>
    <t>Ordine n. 153 del 26/05/2023</t>
  </si>
  <si>
    <t>Z6D3B53466</t>
  </si>
  <si>
    <t>Fornitura apparati per Parco Cardeto</t>
  </si>
  <si>
    <t>Prot. N. 2624 del 010/6/2023</t>
  </si>
  <si>
    <t>Ordine n. 159 del 31/05/2023</t>
  </si>
  <si>
    <t>ZCB3B55885</t>
  </si>
  <si>
    <t>Elaborazione piano di safety e security Parco Cardeto</t>
  </si>
  <si>
    <t>Prot. N. 2625 del 010/6/2023</t>
  </si>
  <si>
    <t>Ordine n. 160 del 31/05/2023</t>
  </si>
  <si>
    <t>Z123B61EB7</t>
  </si>
  <si>
    <t>Lavori sistemazione parcheggio Aviosuperficie</t>
  </si>
  <si>
    <t>Prot. N. 2667 del 050/6/2023</t>
  </si>
  <si>
    <t>Ordine n. 161 del 01/06/2023</t>
  </si>
  <si>
    <t>Contratto oppure Ordine n. 37 del 10/02/2023
Ordine n. 37 del 10/02/2023</t>
  </si>
  <si>
    <t>Connesi SpA, Setera Italia Srl, ETI, Flyadsl, Project Automation</t>
  </si>
  <si>
    <t>Openjobmetis, Adecco, Umana, Manpower, Randstad, Agenziapiù, Gi Group, Lavorint, Eurointerim, Job Italia, Orienta, Synergie Italia, Etjca</t>
  </si>
  <si>
    <t xml:space="preserve">2023 TABELLA CONTRATTI PUBBLICI (AFFIDAMENTI)                                                                                                                                    Art. 37 comma 1 D.lgs n. 33/2013
</t>
  </si>
  <si>
    <t>ZD33B6684E</t>
  </si>
  <si>
    <t>Manutenzione del verde nell'area dell'Aviosuperficie</t>
  </si>
  <si>
    <t>Paoloni Vasco - Piersanti Orfeo</t>
  </si>
  <si>
    <t>Prot. N. 2668 del 050/6/2023</t>
  </si>
  <si>
    <t>Ordine n. 162 del 01/06/2023</t>
  </si>
  <si>
    <t>Z823B672D4</t>
  </si>
  <si>
    <t>Assistenza tecnica riequilibrio canone concessorio Rete Gas</t>
  </si>
  <si>
    <t>Energas Engineering Srl</t>
  </si>
  <si>
    <t>01893081008</t>
  </si>
  <si>
    <t>Prot. N. 2677 del 050/6/2023</t>
  </si>
  <si>
    <t>Ordine n. 163 del 05/06/2023</t>
  </si>
  <si>
    <t>Z453B6EAAC</t>
  </si>
  <si>
    <t>Servizio di pulizie cortile e finestroni VDC</t>
  </si>
  <si>
    <t>Prot. N. 2729 del 080/6/2023</t>
  </si>
  <si>
    <t>Ordine n. 164 del 07/06/2023</t>
  </si>
  <si>
    <t>ZBC3B700F1</t>
  </si>
  <si>
    <t>Fornitura indumenti per operaio</t>
  </si>
  <si>
    <t>Prot. N. 2731 del 080/6/2023</t>
  </si>
  <si>
    <t>Ordine n. 165 del 07/06/2023</t>
  </si>
  <si>
    <t>Z5F3B7599C</t>
  </si>
  <si>
    <t>Pulizie parco Cardeto</t>
  </si>
  <si>
    <t>Prot. N. 2745 del 090/6/2023</t>
  </si>
  <si>
    <t>Ordine n. 166 del 08/06/2023</t>
  </si>
  <si>
    <t>ZB93B773D4</t>
  </si>
  <si>
    <t>Abbattimento e potature in Via Porta Spoletina</t>
  </si>
  <si>
    <t>Alfa Servizi Srl</t>
  </si>
  <si>
    <t>02184620546</t>
  </si>
  <si>
    <t>Prot. N. 2746 del 090/6/2023</t>
  </si>
  <si>
    <t>Ordine n. 167 del 08/06/2023</t>
  </si>
  <si>
    <t>Z383B7706F</t>
  </si>
  <si>
    <t>RC Patrimoniale Lloyd’s rata 2023, 2024, 2025</t>
  </si>
  <si>
    <t>Gara espletata dal broker</t>
  </si>
  <si>
    <t>Prot. N. 2717 del 07/06/2023
Prot. N. 2828 del 16/06/2023</t>
  </si>
  <si>
    <t>Polizza                                            Ordine n. 169 del 09/06/2023</t>
  </si>
  <si>
    <t>Z8C3B77181</t>
  </si>
  <si>
    <t>RCT/O AXA rata 31/05/2023- 31/07/2023 - proroga</t>
  </si>
  <si>
    <t>Prot. N. 2829 del 16/06/2023</t>
  </si>
  <si>
    <t>Ordine n. 170 del 09/06/2023</t>
  </si>
  <si>
    <t>Z733B7C9DF</t>
  </si>
  <si>
    <t>Incarico DPO</t>
  </si>
  <si>
    <t>Alesandra Rossi</t>
  </si>
  <si>
    <t>Avv. Maria Notaristefano</t>
  </si>
  <si>
    <t>Prot. N. 825 del 030/2/2023</t>
  </si>
  <si>
    <t>Incarico
Ordine n. 168 del 08/06/2023</t>
  </si>
  <si>
    <t>Z223B7F1CF</t>
  </si>
  <si>
    <t>Lavori di tinteggiatura locali SII Orvieto</t>
  </si>
  <si>
    <t>Pasquariello Michele Antonio</t>
  </si>
  <si>
    <t>01148840075</t>
  </si>
  <si>
    <t>Prot. N. 2847 del 19/06/2023</t>
  </si>
  <si>
    <t>Ordine n. 171 del 09/06/2023</t>
  </si>
  <si>
    <t>Z673B829AA</t>
  </si>
  <si>
    <t>Carburante per velivoli - Benzina Verde 100 Ottani</t>
  </si>
  <si>
    <t>Prot. N. 2787 del 13/06/2023</t>
  </si>
  <si>
    <t>Ordine n. 172 del 12/06/2023</t>
  </si>
  <si>
    <t>ZAC3B8317A</t>
  </si>
  <si>
    <t>Intervento Uffici SII (sede Terni+sede Orvieto)</t>
  </si>
  <si>
    <t>Prot. N. 2813 del 15/06/2023
Prot. N. 2814 del 15/06/2023</t>
  </si>
  <si>
    <t>Ordine n. 174 del 13/06/2023     Ordine n. 175 del 13/06/2023</t>
  </si>
  <si>
    <t>Z043B83247</t>
  </si>
  <si>
    <t>Interventi asilo nido Pollicino + asilo nido Cucciolo</t>
  </si>
  <si>
    <t>Prot. N. 2815 del 15/06/2023
Prot. N. 2816 del 15/06/2023</t>
  </si>
  <si>
    <t>Ordine n. 176 del 12/06/2023    Ordine n. 177 del 12/06/2023</t>
  </si>
  <si>
    <t>ZD93B832D2</t>
  </si>
  <si>
    <t>Estrazione immagini Aviosuperficie</t>
  </si>
  <si>
    <t>Prot. N. 2817 del 15/06/2023</t>
  </si>
  <si>
    <t>Ordine n. 178 del 13/06/2023</t>
  </si>
  <si>
    <t>9880576D3E</t>
  </si>
  <si>
    <t>Somministrazione lavoro - ausiliari</t>
  </si>
  <si>
    <t>ZB83B8A381</t>
  </si>
  <si>
    <t>sostituzione lampade Polizia muncipale + Rete metallica finestre trattamento aria teatro B - VDC</t>
  </si>
  <si>
    <t>01575860557</t>
  </si>
  <si>
    <t>Prot. N. 2845 del 19/06/2023
Prot. N. 2846 del 19/06/2023</t>
  </si>
  <si>
    <t>Ordine n. 179 del 14/06/2023
Ordine n. 180 del 14/06/2023</t>
  </si>
  <si>
    <t>ZBA3B8A40B</t>
  </si>
  <si>
    <t>Stasamento fognatura Parcheggio S. Francesco</t>
  </si>
  <si>
    <t>Prot. N. 2836 del 16/06/2023</t>
  </si>
  <si>
    <t>Ordine n. 173 del 13/06/2023</t>
  </si>
  <si>
    <t>ZAE3B8D6BC</t>
  </si>
  <si>
    <t>Toner per stampanti Polizia Locale</t>
  </si>
  <si>
    <t>Prot. N. 2863 del 19/06/2023</t>
  </si>
  <si>
    <t>Ordine n. 183 del 16/06/2023</t>
  </si>
  <si>
    <t>Z943B8D792</t>
  </si>
  <si>
    <t>Analisi acque dell'impianto di pioggia Aviosuperficie - integrazione</t>
  </si>
  <si>
    <t>Ecolservice Srl</t>
  </si>
  <si>
    <t>02715760548</t>
  </si>
  <si>
    <t>Prot. N. 2872 del 19/06/2023</t>
  </si>
  <si>
    <t>Ordine n. 189 del 19/06/2023</t>
  </si>
  <si>
    <t>Z533B8D7B3</t>
  </si>
  <si>
    <t>Apparati di rete per raccordo fibra ottica parco Cardeto</t>
  </si>
  <si>
    <t>Prot. N. 2864 del 19/06/2023</t>
  </si>
  <si>
    <t>Ordine n. 182 del 16/06/2023</t>
  </si>
  <si>
    <t>ZB53B92DEC</t>
  </si>
  <si>
    <t>Fontanella per Parco Cardeto</t>
  </si>
  <si>
    <t>Edilizia Collerolletta di Alcini Sandro</t>
  </si>
  <si>
    <t>00613850551</t>
  </si>
  <si>
    <t>Prot. N. 2844 del 19/06/2023</t>
  </si>
  <si>
    <t>Ordine n. 181 del 15/06/2023</t>
  </si>
  <si>
    <t>ZF93B986D8</t>
  </si>
  <si>
    <t>Lavori di ripristino pavimentazione n. 6 parcometri</t>
  </si>
  <si>
    <t>Prot. N. 2876 del 19/06/2023</t>
  </si>
  <si>
    <t>Ordine n. 184 del 19/06/2023</t>
  </si>
  <si>
    <t>Z3A3B9884F</t>
  </si>
  <si>
    <t>Demolizione, smaltimento, creazione tramezzo uffici SII Orvieto</t>
  </si>
  <si>
    <t>01094880076</t>
  </si>
  <si>
    <t>Prot. N. 2873 del 19/06/2023</t>
  </si>
  <si>
    <t>Ordine n. 190 del 19/06/2023</t>
  </si>
  <si>
    <t>Z3A3B9894A</t>
  </si>
  <si>
    <t>Riparazione scarico Asilo Girotondo</t>
  </si>
  <si>
    <t>Prot. N. 2874 del 19/06/2023</t>
  </si>
  <si>
    <t>Ordine n. 191 del 19/06/2023</t>
  </si>
  <si>
    <t>Z543B98A6A</t>
  </si>
  <si>
    <t>Sistemazione impianto irrigazione parcheggio S. Francesco</t>
  </si>
  <si>
    <t>Green Service</t>
  </si>
  <si>
    <t>01558100556</t>
  </si>
  <si>
    <t>Prot. N. 2877 del 19/06/2023</t>
  </si>
  <si>
    <t>Ordine n. 185 del 19/06/2023</t>
  </si>
  <si>
    <t>Z613B995C3</t>
  </si>
  <si>
    <t>Posa in opera di fontana c/o Parco Cardeto</t>
  </si>
  <si>
    <t>Prot. N. 2884 del 20/06/2023</t>
  </si>
  <si>
    <t>Ordine n. 186 del 19/06/2023</t>
  </si>
  <si>
    <t>Z7F3B996FC</t>
  </si>
  <si>
    <t>Prot. N. 2885 del 20/06/2023</t>
  </si>
  <si>
    <t>Ordine n. 187 del 19/06/2023</t>
  </si>
  <si>
    <t>Z5F3B99F07</t>
  </si>
  <si>
    <t>Frigorifero elettrico portatile refrigerante</t>
  </si>
  <si>
    <t>Prot. N. 2871 del 19/06/2023</t>
  </si>
  <si>
    <t>Ordine n. 188 del 19/06/2023</t>
  </si>
  <si>
    <t>ZA53B9CD59</t>
  </si>
  <si>
    <t xml:space="preserve">Impianto irrigazione campi da tennis Cardeto </t>
  </si>
  <si>
    <t>Prot. N. 2950 del 23/06/2023</t>
  </si>
  <si>
    <t>Ordine n. 192 del 20/06/2023</t>
  </si>
  <si>
    <t>Z913BA5911</t>
  </si>
  <si>
    <t>Taglio erba Cardeto</t>
  </si>
  <si>
    <t>L'Ecologica                       Piersanti Orfeo</t>
  </si>
  <si>
    <t>Prot. N. 2958 del 23/06/2023</t>
  </si>
  <si>
    <t>Ordine n. 193 del 21/06/2023</t>
  </si>
  <si>
    <t>Z363BA5B03</t>
  </si>
  <si>
    <t xml:space="preserve">Manutenzione straordinaria campi da tennis redplus </t>
  </si>
  <si>
    <t>Greenetiks</t>
  </si>
  <si>
    <t>NTS Sport</t>
  </si>
  <si>
    <t>09944300152</t>
  </si>
  <si>
    <t>Prot. N. 2974 del 26/06/2023</t>
  </si>
  <si>
    <t>Ordine n. 194 del 23/06/2023</t>
  </si>
  <si>
    <t>Z4E3BA82D1</t>
  </si>
  <si>
    <t xml:space="preserve">Vetro antinfortunistico asilo Girotondo </t>
  </si>
  <si>
    <t>Prot. N. 2969 del 26/06/2023</t>
  </si>
  <si>
    <t>Ordine n. 195 del 23/06/2023</t>
  </si>
  <si>
    <t>Z8A3BAE072</t>
  </si>
  <si>
    <t xml:space="preserve">Fornitura stabilizzato + graniglia </t>
  </si>
  <si>
    <t>Calcestruzzi Cipiccia</t>
  </si>
  <si>
    <t>00363880550</t>
  </si>
  <si>
    <t>ZA93BB0928</t>
  </si>
  <si>
    <t>Recinzione area giochi Cardeto</t>
  </si>
  <si>
    <t>Spazio Verde Srl</t>
  </si>
  <si>
    <t>01311170557</t>
  </si>
  <si>
    <t>Prot. N. 3033 del 30/06/2023</t>
  </si>
  <si>
    <t>Ordine n. 196 del 26/06/2023</t>
  </si>
  <si>
    <t>Z783BB2521</t>
  </si>
  <si>
    <t>Installazione Cassette idriche Cardeto</t>
  </si>
  <si>
    <t>Prot. N. 3035 del 30/06/2023</t>
  </si>
  <si>
    <t>Ordine n. 197 del 28/06/2023</t>
  </si>
  <si>
    <t>Z753BB254D</t>
  </si>
  <si>
    <t>Stampa mappa Parcheggi di superficie</t>
  </si>
  <si>
    <t>Copisteria Centrale Snc</t>
  </si>
  <si>
    <t>01478100553</t>
  </si>
  <si>
    <t>Prot. N. 3036 del 30/06/2023</t>
  </si>
  <si>
    <t>Ordine n. 198 del 28/06/2023</t>
  </si>
  <si>
    <t>ZD73BC1866</t>
  </si>
  <si>
    <t>Lavori per messa in sicurezza del parco di Cardeto</t>
  </si>
  <si>
    <t>Prot. N. 3046 del 03/07/2023</t>
  </si>
  <si>
    <t>Ordine n. 199 del 30/06/2023</t>
  </si>
  <si>
    <t>Z503BC1B3B</t>
  </si>
  <si>
    <t>N° 1 Notebook per Presidente E H.P. 250 G9</t>
  </si>
  <si>
    <t>Prot. N. 3047 del 03/07/2023</t>
  </si>
  <si>
    <t>Ordine n. 200 del 30/06/2023</t>
  </si>
  <si>
    <t>Z5A3BC1BF7</t>
  </si>
  <si>
    <t>Materiale hardware per scarico immagini Parcheggio S. Francesco</t>
  </si>
  <si>
    <t>00581520559</t>
  </si>
  <si>
    <t>Prot. N. 3048 del 03/07/2023</t>
  </si>
  <si>
    <t>Ordine n. 201 del 30/06/2023</t>
  </si>
  <si>
    <t>Job Italia SpA</t>
  </si>
  <si>
    <t>03714920232</t>
  </si>
  <si>
    <t>Prot. N. 2054 del 28/04/2023    Prot. N. 2476 del 24/05/2023</t>
  </si>
  <si>
    <t>Prot. N. 2056 del 28/04/2023                               Prot. N. 2477 del 24/05/2023</t>
  </si>
  <si>
    <t xml:space="preserve">Ordine n. 64 del 03/03/2023    Fattura </t>
  </si>
  <si>
    <t>98615096AA</t>
  </si>
  <si>
    <t>Advisor gas-tavoli tecnici-vaorizzazione reti - Supporto alle procedure per espletamento gara gas</t>
  </si>
  <si>
    <t>Prot. N. 2661 del 05/06/2023
Prot. N. 3804 del 07/08/2023</t>
  </si>
  <si>
    <t>Contratto     
Ordine n. 236 del 02/08/2023</t>
  </si>
  <si>
    <t>Gi Group Spa</t>
  </si>
  <si>
    <t>11629770154</t>
  </si>
  <si>
    <t>Openjobmetis, Adecco, Umana, Manpower, Randstad, Agenziapiù, Lavorint, Eurointerim, Job Italia, Orienta, Synergie Italia, Etjca</t>
  </si>
  <si>
    <t>Z303BC4F65</t>
  </si>
  <si>
    <t>Manutenzione del verde Parcheggio San Francesco</t>
  </si>
  <si>
    <t>Ordine n. 202 del 03/07/2023</t>
  </si>
  <si>
    <t>Z4B3BCFB64</t>
  </si>
  <si>
    <t>Corso "SEGNALETICA STRADALE "</t>
  </si>
  <si>
    <t>Prot. N. 3145 del 07/07/2023</t>
  </si>
  <si>
    <t>Ordine n. 204 del 05/07/2023</t>
  </si>
  <si>
    <t>ZCD3BCFC1D</t>
  </si>
  <si>
    <t>Redazione perizia tecnica voragine Cardeto</t>
  </si>
  <si>
    <t>Prot. N. 3146 del 07/07/2023</t>
  </si>
  <si>
    <t>Ordine n. 205 del 05/07/2023</t>
  </si>
  <si>
    <t>Z9A3BD0EB9</t>
  </si>
  <si>
    <t>Fornitura e montaggio pompa Aviosuperficie</t>
  </si>
  <si>
    <t>Prot. N. 3147 del 07/07/2023</t>
  </si>
  <si>
    <t>Ordine n. 206 del 06/07/2023</t>
  </si>
  <si>
    <t>Z173BD0DBB</t>
  </si>
  <si>
    <t xml:space="preserve">Multistrato betulla per asilo Coccinella </t>
  </si>
  <si>
    <t>Prot. N. 3148 del 07/07/2023</t>
  </si>
  <si>
    <t>Ordine n. 207 del 06/07/2023</t>
  </si>
  <si>
    <t>Z683BD1FA4</t>
  </si>
  <si>
    <t>Fornitura in opera di linea elettrica per pompa c/o Aviosuperficie</t>
  </si>
  <si>
    <t>Prot. N. 3161 del 07/07/2023</t>
  </si>
  <si>
    <t>Ordine n. 208 del 06/07/2023</t>
  </si>
  <si>
    <t>Pulizie Parco Cardeto</t>
  </si>
  <si>
    <t>Prot. N. 3184 del 10/07/2023</t>
  </si>
  <si>
    <t>Ordine n. 209 del 06/07/2023</t>
  </si>
  <si>
    <t>Z123BE54D7</t>
  </si>
  <si>
    <t>Manutenzione ordinaria fitodepuratore Aviosuperficie</t>
  </si>
  <si>
    <t>Prot. N. 3229 del 14/07/2023</t>
  </si>
  <si>
    <t>Ordine n. 210 del 13/07/2023</t>
  </si>
  <si>
    <t>Z6C3BE5591</t>
  </si>
  <si>
    <t>Licenza Adobe Photoshop - N. 1 licenza business utilizzabile su n. 2 postazioni non contemporaneamente</t>
  </si>
  <si>
    <t>Adobe Systems SW Ireland Limited</t>
  </si>
  <si>
    <t>Prot. N. 3495 del 21/07/2023</t>
  </si>
  <si>
    <t>Ordine n. 211 del 14/07/2023</t>
  </si>
  <si>
    <t>ZBF3BE565E</t>
  </si>
  <si>
    <t>Noleggio servizi igienici disabili Aviosuperficie</t>
  </si>
  <si>
    <t>Prot. N. 3451 del 20/07/2023</t>
  </si>
  <si>
    <t>Ordine n. 212 del 14/07/2023</t>
  </si>
  <si>
    <t>Z873BE56F6</t>
  </si>
  <si>
    <t>Riparazione portone hangar Aviosuperficie</t>
  </si>
  <si>
    <t>Prot. N. 3452 del 20/07/2023</t>
  </si>
  <si>
    <t>Ordine n. 213 del 14/07/2023</t>
  </si>
  <si>
    <t>ZC53BE57FC</t>
  </si>
  <si>
    <t>Materiale edile vario - ordine aperto</t>
  </si>
  <si>
    <t>Prot. N. 3453 del 20/07/2023</t>
  </si>
  <si>
    <t>Ordine n. 214 del 14/07/2023</t>
  </si>
  <si>
    <t>Z6C3BE5882</t>
  </si>
  <si>
    <t xml:space="preserve">N. 2 tute bianche WD shield </t>
  </si>
  <si>
    <t>Prot. N. 3454 del 20/07/2023</t>
  </si>
  <si>
    <t>Ordine n. 215 del 14/07/2023</t>
  </si>
  <si>
    <t>ZB33BE5904</t>
  </si>
  <si>
    <t>Informazioni creditizie - accesso dati pratica</t>
  </si>
  <si>
    <t>CRIF Spa</t>
  </si>
  <si>
    <t>02083271201</t>
  </si>
  <si>
    <t>Prot. N. 3496 del 21/07/2023</t>
  </si>
  <si>
    <t>Ordine n. 216 del 14/07/2023</t>
  </si>
  <si>
    <t>Z6C3BE597D</t>
  </si>
  <si>
    <t>Stampa, imbustamento, spedizione raccomandate</t>
  </si>
  <si>
    <t>Sorte Srl</t>
  </si>
  <si>
    <t>01208470557</t>
  </si>
  <si>
    <t>Prot. N. 3455 del 20/07/2023</t>
  </si>
  <si>
    <t>Ordine n. 217 del 14/07/2023</t>
  </si>
  <si>
    <t>Z183BE5770</t>
  </si>
  <si>
    <t>Predisposizione opere edili per montaggio varco ZTL Piediluco</t>
  </si>
  <si>
    <t>CTS Electronics Snc</t>
  </si>
  <si>
    <t>02234270540</t>
  </si>
  <si>
    <t>Prot. N. 357 del 28/07/2023</t>
  </si>
  <si>
    <t>Ordine n. 218 del 24/07/2023</t>
  </si>
  <si>
    <t>Z303BE59FC</t>
  </si>
  <si>
    <t>Fornitura e posa varco ZTL Piediluco</t>
  </si>
  <si>
    <t>Prot. N. 3580 del 28/07/2023</t>
  </si>
  <si>
    <t>Ordine n. 219 del 24/07/2023</t>
  </si>
  <si>
    <t>Z4A3C00989</t>
  </si>
  <si>
    <t>Spostamento cucina asili nido "Girotondo" + "Pollicino"</t>
  </si>
  <si>
    <t>Prot. N. 3582 del 28/07/2023</t>
  </si>
  <si>
    <t>Ordine n. 222 del 24/07/2023</t>
  </si>
  <si>
    <t>ZD53C00AB9</t>
  </si>
  <si>
    <t xml:space="preserve">Impianti elettrici lavanderia e cucina asilo nido "Pollicino" </t>
  </si>
  <si>
    <t>Prot. N. 3608 del 28/07/2023</t>
  </si>
  <si>
    <t>Ordine n. 223 del 24/07/2023</t>
  </si>
  <si>
    <t>Z5B3C00D23</t>
  </si>
  <si>
    <t>Estrazione immagini parcheggio S. Francesco</t>
  </si>
  <si>
    <t>Prot. N. 3583 del 28/07/2023</t>
  </si>
  <si>
    <t>Ordine n. 224 del 24/07/2023</t>
  </si>
  <si>
    <t>ZCA3C01095</t>
  </si>
  <si>
    <t xml:space="preserve">Riparazione trapano + acquisto trapano nuovo </t>
  </si>
  <si>
    <t>Prot. N. 3584 del 28/07/2023</t>
  </si>
  <si>
    <t>Ordine n. 225 del 26/07/2023</t>
  </si>
  <si>
    <t>ZE63C04440</t>
  </si>
  <si>
    <t>Servizio apertura/chiusura/vigilanza ispettiva Cardeto</t>
  </si>
  <si>
    <t>Prot. N. 3627 del 28/07/2023</t>
  </si>
  <si>
    <t>Ordine n. 226 del 26/07/2023</t>
  </si>
  <si>
    <t>ZD03C086E0</t>
  </si>
  <si>
    <t xml:space="preserve">Intervento riparazione barriera in uscita Via Istria </t>
  </si>
  <si>
    <t>Prot. N. 3628 del 28/07/2023</t>
  </si>
  <si>
    <t>Ordine n. 227 del 26/07/2023</t>
  </si>
  <si>
    <t>Z2A3C0D89D</t>
  </si>
  <si>
    <t xml:space="preserve">Lavori locale lavanderia asilo "Pollicino" </t>
  </si>
  <si>
    <t>Prot. N. 3643 del 31/07/2023</t>
  </si>
  <si>
    <t>Ordine n. 228 del 28/07/2023</t>
  </si>
  <si>
    <t>Z803C0DB34</t>
  </si>
  <si>
    <t xml:space="preserve">Demolizione e riquadratura per apertura porta locale cucina Pollicino </t>
  </si>
  <si>
    <t>Prot. N. 3644 del 31/07/2023</t>
  </si>
  <si>
    <t>Ordine n. 229 del 28/07/2023</t>
  </si>
  <si>
    <t>Z7C3C0E5E4</t>
  </si>
  <si>
    <t>Fornitura e posa in opera porta in alluminio + zanzariere</t>
  </si>
  <si>
    <t>Graziano Infissi Srls</t>
  </si>
  <si>
    <t>01685310557</t>
  </si>
  <si>
    <t>Prot. N. 3645 del 31/07/2023</t>
  </si>
  <si>
    <t>Ordine n. 230 del 28/07/2023</t>
  </si>
  <si>
    <t>Servizio manutenzione varchi ZTL + PhotoR&amp;V-rossi</t>
  </si>
  <si>
    <t>Prot. N. 3647 del 31/07/2023</t>
  </si>
  <si>
    <t>Ordine n. 231 del 28/07/2023</t>
  </si>
  <si>
    <t>ZA73C11F90</t>
  </si>
  <si>
    <t>Trasloco da asilo Girotondo ad asilo Pollicino</t>
  </si>
  <si>
    <t>Bernardi Francesco Srl</t>
  </si>
  <si>
    <t>01258660552</t>
  </si>
  <si>
    <t>Prot. N. 3700 del 02/08/2023</t>
  </si>
  <si>
    <t>Ordine n. 232 del 01/08/2023</t>
  </si>
  <si>
    <t>ZF13C124CD</t>
  </si>
  <si>
    <t>Polizza RCT Aviosuperficie - Compagnia AIG Europe Sa</t>
  </si>
  <si>
    <t>Prot. N. 3787 del 04/08/2023</t>
  </si>
  <si>
    <t>Ordine n. 233 del 01/08/2023</t>
  </si>
  <si>
    <t>Z263C134AE</t>
  </si>
  <si>
    <t xml:space="preserve">Revisione PANDA DR061ML </t>
  </si>
  <si>
    <t>Prot. N. 3720 del 03/08/2023</t>
  </si>
  <si>
    <t>Ordine n. 234 del 01/08/2023</t>
  </si>
  <si>
    <t>Z113C134E7</t>
  </si>
  <si>
    <t>Predisposizione tubazione rete LAN / fonia Parco Cardeto</t>
  </si>
  <si>
    <t>RDA 248</t>
  </si>
  <si>
    <t>ZD33C15F63</t>
  </si>
  <si>
    <t xml:space="preserve">Lastra Lexan per velostazioni </t>
  </si>
  <si>
    <t>MA.PI.G Srl</t>
  </si>
  <si>
    <t>00577020555</t>
  </si>
  <si>
    <t>Prot. N. 3785 del 04/08/2023</t>
  </si>
  <si>
    <t>Ordine n. 235 del 01/08/2023</t>
  </si>
  <si>
    <t>ZBE3C1B7DA</t>
  </si>
  <si>
    <t>Fornitura materiale edile per ristrutturazione Asilo Pollicino</t>
  </si>
  <si>
    <t>Prot. N. 3719 del 03/08/2023</t>
  </si>
  <si>
    <t>Ordine n. 237 del 02/08/2023</t>
  </si>
  <si>
    <t>ZE93C1B6B2</t>
  </si>
  <si>
    <t>Interventi tecnici rete LAN</t>
  </si>
  <si>
    <t>Prot. N. 3789 del 04/08/2023</t>
  </si>
  <si>
    <t>Ordine n. 238 del 04/08/2022</t>
  </si>
  <si>
    <t>ZF73C1EF6A</t>
  </si>
  <si>
    <t xml:space="preserve">Assistenza legale specialistica continuativa </t>
  </si>
  <si>
    <t>Cavallari                               Genovese                              Mazzonetto                             Montanari                            Cafiero                                Pescolla                           Tallini                                       Vinci                           Marcucci                                      Di Cunzolo                                Gandino</t>
  </si>
  <si>
    <t>Avv. Ianniello Bruno</t>
  </si>
  <si>
    <t>NNLBRN73M19F839L</t>
  </si>
  <si>
    <t>ZDB3C2306C</t>
  </si>
  <si>
    <t>Sistema di gestione acesso alle velostazioni</t>
  </si>
  <si>
    <t>Parkit
Soluzione infissi</t>
  </si>
  <si>
    <t>Casa Della Chiave - Castrini</t>
  </si>
  <si>
    <t>01294280555</t>
  </si>
  <si>
    <t>Prot. N. 3805 del 08/08/2023</t>
  </si>
  <si>
    <t>Ordine n. 239 del 04/08/2022</t>
  </si>
  <si>
    <t>A0028B36D9</t>
  </si>
  <si>
    <t>Acquisto pannelli a messaggio variabile (PMV)</t>
  </si>
  <si>
    <t>Prot. N. 3807 del 08/08/2023</t>
  </si>
  <si>
    <t>Ordine n. 240 del 04/08/2022</t>
  </si>
  <si>
    <t>ZDA3C26519</t>
  </si>
  <si>
    <t>Polizza RCT / RCO generale - Compagnia NOBIS</t>
  </si>
  <si>
    <t>Prot. N. 3891 del 11/08/2023</t>
  </si>
  <si>
    <t>Ordine n. 244 del 11/08/2023</t>
  </si>
  <si>
    <t>Z813C2B700</t>
  </si>
  <si>
    <t>Lavori di riparazione Asilo Collestatte</t>
  </si>
  <si>
    <t>Prot. N. 3857 del 09/08/2023</t>
  </si>
  <si>
    <t>Ordine n. 241 del 09/08/2022</t>
  </si>
  <si>
    <t>Z9F3C2B73E</t>
  </si>
  <si>
    <t>Taglio siepe Parco Cardeto Viale Borzacchini</t>
  </si>
  <si>
    <t>Asso Consorzio
Paoloni Vasco
Soc. Coop Alis
Alfa Servizi</t>
  </si>
  <si>
    <t>Thomas Gatto - Azienda TOC</t>
  </si>
  <si>
    <t>01592070559</t>
  </si>
  <si>
    <t>Prot. N. 3858 del 09/08/2023</t>
  </si>
  <si>
    <t>Ordine n. 242 del 09/08/2023</t>
  </si>
  <si>
    <t>Z8B3C2C76C</t>
  </si>
  <si>
    <t xml:space="preserve">Pulizie Parco Cardeto </t>
  </si>
  <si>
    <t>Prot. N. 3861 del 09/08/2023</t>
  </si>
  <si>
    <t>Ordine n. 243 del 09/08/2023</t>
  </si>
  <si>
    <t>Z2F3C300FC</t>
  </si>
  <si>
    <t>Aspirazione polvere asilo Nido Pollicino</t>
  </si>
  <si>
    <t>Prot. N. 3889 del 11/08/2023</t>
  </si>
  <si>
    <t>Ordine n. 245 del 11/08/2023</t>
  </si>
  <si>
    <t>Z343C3015A</t>
  </si>
  <si>
    <t>Ripristino marciapiede presso Asilo Pollicino</t>
  </si>
  <si>
    <t>Prot. N. 3890 del 11/08/2023</t>
  </si>
  <si>
    <t>Ordine n. 246 del 11/08/2023</t>
  </si>
  <si>
    <t>Z6D3C32E21</t>
  </si>
  <si>
    <t>Riattivazione impianto di depurazione Aviosuperficie</t>
  </si>
  <si>
    <t>Prot. N. 3912 del 16/08/2023</t>
  </si>
  <si>
    <t>Ordine n. 247 del 16/08/2023</t>
  </si>
  <si>
    <t>Z833C32F28</t>
  </si>
  <si>
    <t>Benzina Verde 100 Ottani</t>
  </si>
  <si>
    <t>Prot. N. 3933 del 18/08/2023</t>
  </si>
  <si>
    <t>Ordine n. 248 del 16/08/2023</t>
  </si>
  <si>
    <t>ZB63C373CF</t>
  </si>
  <si>
    <t>Revisione n. 4 biciclette + lucchetti</t>
  </si>
  <si>
    <t>Cicli di Massarucci Leonardo</t>
  </si>
  <si>
    <t>00584440556</t>
  </si>
  <si>
    <t>Prot. N. 3940 del 18/08/2023</t>
  </si>
  <si>
    <t>Ordine n. 250 del 18/08/2023</t>
  </si>
  <si>
    <t>Z713C373D7</t>
  </si>
  <si>
    <t>Stasamento fognatura Parco Cardeto</t>
  </si>
  <si>
    <t>Prot. N. 3941 del 18/08/2023</t>
  </si>
  <si>
    <t>Ordine n. 251 del 18/08/2023</t>
  </si>
  <si>
    <t>Z3D3C38C10</t>
  </si>
  <si>
    <t>DPI + abbigliamento operaio Parco Cardeto</t>
  </si>
  <si>
    <t>Prot. N. 3989 del 23/08/2023</t>
  </si>
  <si>
    <t>Ordine n. 255 del 20/08/2023</t>
  </si>
  <si>
    <t>ZF13C38F7A</t>
  </si>
  <si>
    <t>Pulizia delle aree verdi del parcheggio ex Viscosa</t>
  </si>
  <si>
    <t>Prot. N. 3988 del 23/08/2023</t>
  </si>
  <si>
    <t>Ordine n. 256 del 20/08/2023</t>
  </si>
  <si>
    <t>ZDD3C426F6</t>
  </si>
  <si>
    <t>Potatura straordinaria alberi ad alto fusto parco Cardeto</t>
  </si>
  <si>
    <t>Asso consorzio                         Paoloni Vasco                  Alfa Servizi                               Coop Alis</t>
  </si>
  <si>
    <t>Prot. N. 4031 del 25/08/2023</t>
  </si>
  <si>
    <t>Ordine n. 257 del 25/08/2023</t>
  </si>
  <si>
    <t>ZC83C4272F</t>
  </si>
  <si>
    <t>Bonifica cisterna AvGas con consegna attestato di avvenuta bonifica</t>
  </si>
  <si>
    <t>Ecomagic
TRES SRL
Ecomedit
Termopetroli
tank Service Srl
Ecotank Servizi
Eurospurghi</t>
  </si>
  <si>
    <t>Prot. N. 4032 del 25/08/2023</t>
  </si>
  <si>
    <t>Ordine n. 258 del 25/08/2023</t>
  </si>
  <si>
    <t>Z923C42756</t>
  </si>
  <si>
    <t>Operazioni apertura e chiusura sulla cisterna c/o Aviosuperficie</t>
  </si>
  <si>
    <t>S.E.M.A.P. Srl</t>
  </si>
  <si>
    <t>00557650553</t>
  </si>
  <si>
    <t>Prot. N. 4033 del 25/08/2023</t>
  </si>
  <si>
    <t>Ordine n. 259 del 25/08/2023</t>
  </si>
  <si>
    <t>ZCF3C45531</t>
  </si>
  <si>
    <t>Revisione mezzo antincendio a servizio dell'Aviosupeficie</t>
  </si>
  <si>
    <t>Prot. N. 4232 del 08/09/2023</t>
  </si>
  <si>
    <t>Ordine n. 270 del 06/09/2023</t>
  </si>
  <si>
    <t>Z053C46E2A</t>
  </si>
  <si>
    <t xml:space="preserve">Interventi elettrici Parco Cardeto </t>
  </si>
  <si>
    <t>Prot. N. 4087 del 30/08/2023                                           Prot. N. 4088 del 30/08/2023</t>
  </si>
  <si>
    <t>Ordine n. 260 del 29/08/2023    Ordine n. 261 del 29/08/2023</t>
  </si>
  <si>
    <t>Z103C47412</t>
  </si>
  <si>
    <t xml:space="preserve">Taglio erba parcheggio S. Francesco </t>
  </si>
  <si>
    <t>L'Ecologica di Martini Adolfo                       Azienda TOC di Gatto Thomas</t>
  </si>
  <si>
    <t>Prot. N. 4089 del 30/08/2023</t>
  </si>
  <si>
    <t>Ordine n. 262 del 29/08/2023</t>
  </si>
  <si>
    <t>Z263C4D91B</t>
  </si>
  <si>
    <t>Rimozione urgente ramo spezzato Cardeto</t>
  </si>
  <si>
    <t>Prot. N. 4168 del 06/09/2023</t>
  </si>
  <si>
    <t>Ordine n. 263 del 01/09/2023</t>
  </si>
  <si>
    <t>Z863C57D3A</t>
  </si>
  <si>
    <t xml:space="preserve">Travertino stuccato e levigato per parcheggio S. Francesco </t>
  </si>
  <si>
    <t>Prot. N. 4169 del 06/09/2023</t>
  </si>
  <si>
    <t>Ordine n. 264 del 05/09/2023</t>
  </si>
  <si>
    <t>Z073C58528</t>
  </si>
  <si>
    <t xml:space="preserve">Abbigliamento Angelucci e Speranza </t>
  </si>
  <si>
    <t>Prot. N. 4170 del 06/09/2023</t>
  </si>
  <si>
    <t>Ordine n. 265 del 05/09/2023</t>
  </si>
  <si>
    <t>Z0A3C5AF25</t>
  </si>
  <si>
    <t xml:space="preserve">Sostituzione serrature hangar 12+hangar 29 </t>
  </si>
  <si>
    <t>King Key Srls</t>
  </si>
  <si>
    <t>01635410556</t>
  </si>
  <si>
    <t>Prot. N. 4238 del 08/09/2023</t>
  </si>
  <si>
    <t>Ordine n. 266 del 06/09/2023    Ordine n. 267 del 06/09/2023</t>
  </si>
  <si>
    <t>ZC43C5B041</t>
  </si>
  <si>
    <t xml:space="preserve">Supporto redazione piano industriale 2024-2026 </t>
  </si>
  <si>
    <t>Ernst Young                     KPMG                                  Studio Santucci &amp; Partners                                       ACG Auditing &amp; Consulting Group                                  ValorePA Srls</t>
  </si>
  <si>
    <t>Z9C3C5BC06</t>
  </si>
  <si>
    <t xml:space="preserve">Rullo per livellamento campi da tennis </t>
  </si>
  <si>
    <t>Il tuo sport                               Tutto tennis                  Universal Sport Italia</t>
  </si>
  <si>
    <t>GANA Sport Srl</t>
  </si>
  <si>
    <t>02287970657</t>
  </si>
  <si>
    <t>Prot. N. 4183 del 06/09/2023</t>
  </si>
  <si>
    <t>Ordine n. 269 del 06/09/2023</t>
  </si>
  <si>
    <t>ZB03C5D310</t>
  </si>
  <si>
    <t xml:space="preserve">Interventi tecnici varchi elettronici </t>
  </si>
  <si>
    <t>Prot. N. 4239 del 08/09/2023</t>
  </si>
  <si>
    <t>Ordine n. 268 del 06/09/2023</t>
  </si>
  <si>
    <t>ZD63C5E912</t>
  </si>
  <si>
    <t xml:space="preserve">Antenne per radio ICOM </t>
  </si>
  <si>
    <t>Telestar System Srl</t>
  </si>
  <si>
    <t>Prot. N. 4206 del 08/09/2023</t>
  </si>
  <si>
    <t>Ordine n. 274 del 07/09/2023</t>
  </si>
  <si>
    <t>ZB13C62B93</t>
  </si>
  <si>
    <t xml:space="preserve">Sostituzione parte danneggiata hangar 26 </t>
  </si>
  <si>
    <t>C.E.M.I. srl</t>
  </si>
  <si>
    <t>Prot. N. 4237 del 08/09/2023</t>
  </si>
  <si>
    <t>Ordine n. 275 del 07/09/2023</t>
  </si>
  <si>
    <t>Z0B3C65FE6</t>
  </si>
  <si>
    <t xml:space="preserve">Transenne parapedonali in polietilene </t>
  </si>
  <si>
    <t>Pack services Srl                                                                    Ecoplast 2000</t>
  </si>
  <si>
    <t>Antinfortunistica Roberti Sas</t>
  </si>
  <si>
    <t>07165400586</t>
  </si>
  <si>
    <t>Prot. N. 4245 del 11/09/2023</t>
  </si>
  <si>
    <t>Ordine n. 277 del 08/09/2023</t>
  </si>
  <si>
    <t>Z1D3C660D4</t>
  </si>
  <si>
    <t xml:space="preserve">Materiale elettrico - Ordine aperto </t>
  </si>
  <si>
    <t>Il punto elettrico Sas</t>
  </si>
  <si>
    <t>01353240557</t>
  </si>
  <si>
    <t>Prot. N. 4244 del 11/09/2023</t>
  </si>
  <si>
    <t>Ordine n. 276 del 08/09/2023</t>
  </si>
  <si>
    <t>ZB73C68474</t>
  </si>
  <si>
    <t xml:space="preserve">Rifacimento plancia fine ZTL Piediluco </t>
  </si>
  <si>
    <t>Prot. N. 4268 del 11/09/2023</t>
  </si>
  <si>
    <t>Ordine n. 278 del 11/09/2023</t>
  </si>
  <si>
    <t>Z5C3C68B4D</t>
  </si>
  <si>
    <t>Duplicato chiavi sportello cassaforte per parcometri strada</t>
  </si>
  <si>
    <t>Prot. N. 4267 del 11/09/2023</t>
  </si>
  <si>
    <t>Ordine n. 279 del 11/09/2023</t>
  </si>
  <si>
    <t>ZF93C6992F</t>
  </si>
  <si>
    <t>Lavori di ripristino marmi Viale Porta Sant'Angelo</t>
  </si>
  <si>
    <t>Prot. N. 4284 del 12/09/2023</t>
  </si>
  <si>
    <t>Ordine n. 280 del 11/09/2023</t>
  </si>
  <si>
    <t>ZC63C6DFC2</t>
  </si>
  <si>
    <t>Fornitura server in cloud su datacenter ARUBA</t>
  </si>
  <si>
    <t>Labsafety Srls</t>
  </si>
  <si>
    <t>01607630553</t>
  </si>
  <si>
    <t>Prot. N. 4315 del 13/09/2023</t>
  </si>
  <si>
    <t>Ordine n. 281 del 12/09/2023</t>
  </si>
  <si>
    <t>ZF43C6E064</t>
  </si>
  <si>
    <t xml:space="preserve">Pulizia area sottostante P.ta S. Angelo </t>
  </si>
  <si>
    <t>ASM Terni SpA</t>
  </si>
  <si>
    <t>00693630550</t>
  </si>
  <si>
    <t>Prot. N. 4314 del 13/09/2023</t>
  </si>
  <si>
    <t>Ordine n. 282 del 12/09/2023</t>
  </si>
  <si>
    <t>Z623C7009D</t>
  </si>
  <si>
    <t>Fornitura e installazione maniglione asilo Arcobaleno</t>
  </si>
  <si>
    <t>Prot. N. 4316 del 13/09/2023</t>
  </si>
  <si>
    <t>Ordine n. 283 del 13/09/2023</t>
  </si>
  <si>
    <t>Z3D3C70363</t>
  </si>
  <si>
    <t>Imbotti in alluminio asilo Pollicino</t>
  </si>
  <si>
    <t>Prot. N. 4317 del 13/09/2023</t>
  </si>
  <si>
    <t>Ordine n. 284 del 13/09/2023</t>
  </si>
  <si>
    <t>Z4F3C7054C</t>
  </si>
  <si>
    <t>Servizi - Cloud per suite Concilia</t>
  </si>
  <si>
    <t>Prot. N. 4380 del 15/09/2023</t>
  </si>
  <si>
    <t>Ordine n. 285 del 13/09/2023</t>
  </si>
  <si>
    <t>Z6D3C71053</t>
  </si>
  <si>
    <t>Fornitura sistema PASS</t>
  </si>
  <si>
    <t>Prot. N. 4467 del 21/09/2023</t>
  </si>
  <si>
    <t>Ordine n. 286 del 13/09/2023</t>
  </si>
  <si>
    <t>Z913C729B7</t>
  </si>
  <si>
    <t>Rinnovo dominio "ternireti.it"</t>
  </si>
  <si>
    <t>Prot. N. 4374 del 15/09/2023</t>
  </si>
  <si>
    <t>Ordine n. 287 del 13/09/2023</t>
  </si>
  <si>
    <t>ZA13C74494</t>
  </si>
  <si>
    <t xml:space="preserve">Forniture asilo "Pollicino" e lavori asilo "Cucciolo" </t>
  </si>
  <si>
    <t>Prot. N. 4373 del 15/09/2023</t>
  </si>
  <si>
    <t>Ordine n. 291 del 14/09/2023</t>
  </si>
  <si>
    <t>Z0C3C7573F</t>
  </si>
  <si>
    <t xml:space="preserve">Kit serratura + intervento su n. 4 parcometri </t>
  </si>
  <si>
    <t>Prot. N. 4379 del 15/09/2023</t>
  </si>
  <si>
    <t>Ordine n. 292 del 14/09/2023</t>
  </si>
  <si>
    <t>Z5D3C77DBF</t>
  </si>
  <si>
    <t>Fornitura e posa di porta cassa automatica PKE</t>
  </si>
  <si>
    <t>Prot. N. 4387 del 18/09/2023</t>
  </si>
  <si>
    <t>Ordine n. 288 del 14/09/2023</t>
  </si>
  <si>
    <t>Z2E3C77ECE</t>
  </si>
  <si>
    <t>Intervento tecnico di ripristino casse</t>
  </si>
  <si>
    <t>Prot. N. 4369 del 15/09/2023</t>
  </si>
  <si>
    <t>Ordine n. 289 del 14/09/2023</t>
  </si>
  <si>
    <t>Z513C77F6A</t>
  </si>
  <si>
    <t>Fornitura abbigliamento Ausiliari della Sosta + integrazione</t>
  </si>
  <si>
    <t>Prot. N. 4370 del 15/09/2023</t>
  </si>
  <si>
    <t>Ordine n. 290 del 14/09/2023</t>
  </si>
  <si>
    <t>Z763C79CFF</t>
  </si>
  <si>
    <t>Abbigliamento e DPI per operaio Parco Cardeto</t>
  </si>
  <si>
    <t>Prot. N. 4388 del 18/09/2023</t>
  </si>
  <si>
    <t>Ordine n. 293 del 15/09/2023</t>
  </si>
  <si>
    <t>ZAB3C79D8E</t>
  </si>
  <si>
    <t>Abbigliamento e DPI per operaio Facility Management</t>
  </si>
  <si>
    <t>Prot. N. 4389 del 18/09/2023</t>
  </si>
  <si>
    <t>Ordine n. 294 del 15/09/2023</t>
  </si>
  <si>
    <t>Z143C7ABC3</t>
  </si>
  <si>
    <t>Rigenerazione totem Aviosuperficie</t>
  </si>
  <si>
    <t>Prot. N. 4391 del 18/09/2023</t>
  </si>
  <si>
    <t>Ordine n. 295 del 15/09/2023</t>
  </si>
  <si>
    <t xml:space="preserve">ZB63C7BAFE          </t>
  </si>
  <si>
    <t>Manutenzione area verde in Aviosuperficie</t>
  </si>
  <si>
    <t>Prot. N. 4479 del 21/09/2023</t>
  </si>
  <si>
    <t>Ordine n. 296 del 18/09/2023</t>
  </si>
  <si>
    <t>ZD03C7E83D</t>
  </si>
  <si>
    <t>Fornitura e installazione vetri c/o asilo Girotondo</t>
  </si>
  <si>
    <t>Prot. N. 4480 del 21/09/2023</t>
  </si>
  <si>
    <t>Ordine n. 297 del 18/09/2023</t>
  </si>
  <si>
    <t>Z993C81D11</t>
  </si>
  <si>
    <t xml:space="preserve">Stampante multifunzione A3 </t>
  </si>
  <si>
    <t>Kyocera Document Solutions Italia S.p.A.</t>
  </si>
  <si>
    <t>02973040963</t>
  </si>
  <si>
    <t>Prot. N. 4444 del 20/09/2023</t>
  </si>
  <si>
    <t>OdA Consip n. 7410448
Ordine n. 299 del 20/09/2023</t>
  </si>
  <si>
    <t>Z5D3C82F36</t>
  </si>
  <si>
    <t xml:space="preserve">Stampa pieghevole S. Francesco </t>
  </si>
  <si>
    <t>Morphema                 Tipografia Celori          Angelosanti</t>
  </si>
  <si>
    <t>Tipolitografia Federici S.n.c.</t>
  </si>
  <si>
    <t>00477710552</t>
  </si>
  <si>
    <t>Prot. N. 4445 del 20/09/2023</t>
  </si>
  <si>
    <t>Ordine n. 298 del 20/09/2023</t>
  </si>
  <si>
    <t>Z9F3C83055</t>
  </si>
  <si>
    <t xml:space="preserve">Pulizia grondaie pluviali e falde di tetto </t>
  </si>
  <si>
    <t>M.C. WORKS di Chiacchierini Massimiliano</t>
  </si>
  <si>
    <t>Prot. N. 4447 del 20/09/2023</t>
  </si>
  <si>
    <t>Ordine n. 300 del 20/09/2023</t>
  </si>
  <si>
    <t>Z003C84A1C</t>
  </si>
  <si>
    <t>SMART EW020JB - Tagliando annuale</t>
  </si>
  <si>
    <t>Rossi Srl</t>
  </si>
  <si>
    <t>03316760549</t>
  </si>
  <si>
    <t>Prot. N. 4481 del 21/09/2023</t>
  </si>
  <si>
    <t>Ordine n. 301 del 20/09/2023</t>
  </si>
  <si>
    <t>Z8B3C87E48</t>
  </si>
  <si>
    <t>N. 4 Cellulari A336BZKGEE A33 5G 6+128 BLACK  SAMSUNG _COD. ART. 0277010</t>
  </si>
  <si>
    <t>Prot. N. 4482 del 21/09/2023</t>
  </si>
  <si>
    <t>Ordine n. 302 del 20/09/2023</t>
  </si>
  <si>
    <t>Z163C90E40</t>
  </si>
  <si>
    <t>Piastre rinforzate per sportelli casse Parcheggio S. Francesco</t>
  </si>
  <si>
    <t>AL.GA di Cafolla Fabrizio</t>
  </si>
  <si>
    <t>02252310566</t>
  </si>
  <si>
    <t>Prot. N. 4536 del 26/09/2023</t>
  </si>
  <si>
    <t>Ordine n. 303 del 25/09/2023</t>
  </si>
  <si>
    <t>Z293C90E78</t>
  </si>
  <si>
    <t>Fornitura lampade per Fiat Punto FE925VG Ausiliari della Sosta</t>
  </si>
  <si>
    <t>Giunta Sergio e Stefano Snc</t>
  </si>
  <si>
    <t>00594320558</t>
  </si>
  <si>
    <t>Prot. N. 4543 del 26/09/2023</t>
  </si>
  <si>
    <t>Ordine n. 304 del 25/09/2023</t>
  </si>
  <si>
    <t>Z9A3C90E88</t>
  </si>
  <si>
    <t>Fornitura Benzina Verde 100 Ottani</t>
  </si>
  <si>
    <t>Prot. N. 4532 del 25/09/2023</t>
  </si>
  <si>
    <t>Ordine n. 305 del 25/09/2023</t>
  </si>
  <si>
    <t>ZEE3C90E9F</t>
  </si>
  <si>
    <t>Attivazione interfaccia Concilia INAD</t>
  </si>
  <si>
    <t>Prot. N. 4546 del 26/09/2023</t>
  </si>
  <si>
    <t>Ordine n. 306 del 25/09/2023</t>
  </si>
  <si>
    <t>Z523C90EBC</t>
  </si>
  <si>
    <t>Sistema di gestione verbali a carico di cittadini stranieri</t>
  </si>
  <si>
    <t>Nivi Spa</t>
  </si>
  <si>
    <t>04105740486</t>
  </si>
  <si>
    <t>Prot. N. 4533 del 25/09/2023</t>
  </si>
  <si>
    <t>Ordine n. 307 del 25/09/2023</t>
  </si>
  <si>
    <t>Z233C90ED0</t>
  </si>
  <si>
    <t>Realizzazione punti luce con sensore per velostazioni</t>
  </si>
  <si>
    <t>Prot. N. 4547 del 26/09/2023</t>
  </si>
  <si>
    <t>Ordine n. 308 del 25/09/2023</t>
  </si>
  <si>
    <t>Z153C90EF6</t>
  </si>
  <si>
    <t>Fornitura tenda a rullo per asilo Arcobaleno - Rataplan</t>
  </si>
  <si>
    <t>Prot. N. 4548 del 26/09/2023</t>
  </si>
  <si>
    <t>Ordine n. 309 del 25/09/2023</t>
  </si>
  <si>
    <t>ZE13C90F0A</t>
  </si>
  <si>
    <t>Installazione relè per segnalazione mancata alimentazione casse PSF</t>
  </si>
  <si>
    <t>Prot. N. 4549 del 26/09/2023</t>
  </si>
  <si>
    <t>Ordine n. 310 del 25/09/2023</t>
  </si>
  <si>
    <t>ZD43C9A382</t>
  </si>
  <si>
    <t xml:space="preserve">Fornitura e installazione n. 4 telecamere per velostazioni </t>
  </si>
  <si>
    <t>Prot. N. 4582 del 27/09/2023</t>
  </si>
  <si>
    <t>Ordine n. 311 del 26/09/2023</t>
  </si>
  <si>
    <t>Z473C9D0D8</t>
  </si>
  <si>
    <t>Sistemazione piazzale Belvedere inferiore Marmore</t>
  </si>
  <si>
    <t>Monti Enzo</t>
  </si>
  <si>
    <t>01395480559</t>
  </si>
  <si>
    <t>Prot. N. 4645 del 29/09/2023</t>
  </si>
  <si>
    <t>Ordine n. 312 del 27/09/2023</t>
  </si>
  <si>
    <t>ZA63C9F346</t>
  </si>
  <si>
    <t>Prot. N. 4646 del 29/09/2023</t>
  </si>
  <si>
    <t>Ordine n. 313 del 27/09/2023</t>
  </si>
  <si>
    <t>ZC83CA6945</t>
  </si>
  <si>
    <t>Prot. N. 4658 del 02/10/2023</t>
  </si>
  <si>
    <t>Ordine n. 314 del 29/09/2023</t>
  </si>
  <si>
    <t>Z3B3CA56E0</t>
  </si>
  <si>
    <t>Premio assicurativo furto e incendio velostazioni</t>
  </si>
  <si>
    <t>Prot. N. 4659 del 02/10/2023</t>
  </si>
  <si>
    <t>Ordine n. 316 del 02/10/2023</t>
  </si>
  <si>
    <t>Z7E3CA6CDB</t>
  </si>
  <si>
    <t>Configurazione router e VPN varco Piediluco</t>
  </si>
  <si>
    <t>Prot. N. 4669 del 02/10/2023</t>
  </si>
  <si>
    <t>Ordine n. 317 del 02/10/2023</t>
  </si>
  <si>
    <t>ZCD3CA6D8F</t>
  </si>
  <si>
    <t>Estrazione immagini videosorveglianza S.Parcheggio Francesco</t>
  </si>
  <si>
    <t>Prot. N. 4670 del 02/10/2023</t>
  </si>
  <si>
    <t>Ordine n. 318 del 02/10/2023</t>
  </si>
  <si>
    <t>Contratto
Ordine appoggio n. 22 del 20/01/2023                        Ordine n. 220 del 24/07/2023</t>
  </si>
  <si>
    <t>Prot. N. 8633 del 28/12/2022
Prot. N. 25 del 02/01/2023                  Prot. N. 3568 del 25/07/2023</t>
  </si>
  <si>
    <t>Determina n. 12 del 08/09/2023                                          Ordine di appoggio n. 365 del 07/11/2023</t>
  </si>
  <si>
    <t>ACG Auditing &amp; consulting</t>
  </si>
  <si>
    <t>00758240550</t>
  </si>
  <si>
    <t>Determina n. 20 del 08/11/2023</t>
  </si>
  <si>
    <t>Prot. N. 5083 del 24/10/2023                        Prot. N. 5190 del 31/10/2023   Prot. N. 5364 del 08/11/2023</t>
  </si>
  <si>
    <t>Determina n. 13 del 11/09/2023
Ordine n. 271 del 06/09/2023</t>
  </si>
  <si>
    <t>Prot. N. 4271 del 11/09/2023                                  
Prot. N. 4839 del 06//09/2023</t>
  </si>
  <si>
    <t>Prot. N. 2820 del 15/06/2023                            Prot. N. 4054 del 28/08/2023</t>
  </si>
  <si>
    <t>Determina AU n. 12 del 15/06/2023
Ordine n. 254 del 20/08/2023</t>
  </si>
  <si>
    <t xml:space="preserve"> Prot. N. 2821 del 15/06/2023                Prot. N. 4053 del 28/08/2023</t>
  </si>
  <si>
    <t>Determina AU n. 13 del 15/06/2023
Ordine n. 253 del 20/08/2023</t>
  </si>
  <si>
    <t>Prot. N. 4240 del 11/09/2023    Prot. N. 5425 del 10/11/2023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</si>
</sst>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right" vertical="top" wrapText="1"/>
    </xf>
    <xf numFmtId="21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5" fillId="0" borderId="2" xfId="0" applyFont="1" applyBorder="1"/>
    <xf numFmtId="49" fontId="5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3" fillId="4" borderId="5" xfId="0" applyFont="1" applyFill="1" applyBorder="1" applyAlignment="1">
      <alignment horizontal="left" vertical="top" wrapText="1"/>
    </xf>
    <xf numFmtId="0" fontId="5" fillId="0" borderId="5" xfId="0" applyFont="1" applyBorder="1"/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right" vertical="top" wrapText="1"/>
    </xf>
    <xf numFmtId="43" fontId="3" fillId="0" borderId="5" xfId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/>
    <xf numFmtId="0" fontId="3" fillId="0" borderId="2" xfId="0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top" wrapText="1"/>
    </xf>
    <xf numFmtId="39" fontId="3" fillId="0" borderId="2" xfId="0" applyNumberFormat="1" applyFont="1" applyFill="1" applyBorder="1" applyAlignment="1">
      <alignment horizontal="right" vertical="top" wrapText="1"/>
    </xf>
    <xf numFmtId="43" fontId="3" fillId="0" borderId="0" xfId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horizontal="right" vertical="top" wrapText="1"/>
    </xf>
    <xf numFmtId="0" fontId="5" fillId="4" borderId="2" xfId="0" applyFont="1" applyFill="1" applyBorder="1"/>
    <xf numFmtId="14" fontId="3" fillId="4" borderId="2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14" fontId="3" fillId="0" borderId="3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center"/>
    </xf>
    <xf numFmtId="0" fontId="8" fillId="0" borderId="2" xfId="0" applyFont="1" applyBorder="1"/>
    <xf numFmtId="0" fontId="9" fillId="0" borderId="2" xfId="0" applyFont="1" applyBorder="1"/>
    <xf numFmtId="2" fontId="7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49" fontId="10" fillId="4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14" fontId="3" fillId="4" borderId="3" xfId="1" applyNumberFormat="1" applyFont="1" applyFill="1" applyBorder="1" applyAlignment="1">
      <alignment horizontal="left" vertical="top" wrapText="1"/>
    </xf>
    <xf numFmtId="0" fontId="5" fillId="4" borderId="0" xfId="0" applyFont="1" applyFill="1"/>
    <xf numFmtId="0" fontId="5" fillId="4" borderId="2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 wrapText="1"/>
    </xf>
    <xf numFmtId="43" fontId="7" fillId="4" borderId="2" xfId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zoomScaleNormal="100" workbookViewId="0">
      <pane ySplit="2" topLeftCell="A222" activePane="bottomLeft" state="frozen"/>
      <selection activeCell="F1" sqref="F1"/>
      <selection pane="bottomLeft" activeCell="J221" sqref="J221"/>
    </sheetView>
  </sheetViews>
  <sheetFormatPr defaultColWidth="21.5703125" defaultRowHeight="11.25" x14ac:dyDescent="0.25"/>
  <cols>
    <col min="1" max="1" width="14.140625" style="19" bestFit="1" customWidth="1"/>
    <col min="2" max="2" width="12.140625" style="1" customWidth="1"/>
    <col min="3" max="3" width="43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7.85546875" style="1" customWidth="1"/>
    <col min="8" max="8" width="18.42578125" style="20" customWidth="1"/>
    <col min="9" max="9" width="13.140625" style="18" customWidth="1"/>
    <col min="10" max="10" width="11" style="21" customWidth="1"/>
    <col min="11" max="11" width="10.5703125" style="21" customWidth="1"/>
    <col min="12" max="12" width="12.140625" style="18" customWidth="1"/>
    <col min="13" max="13" width="24.7109375" style="18" customWidth="1"/>
    <col min="14" max="14" width="22.28515625" style="1" customWidth="1"/>
    <col min="15" max="16384" width="21.5703125" style="1"/>
  </cols>
  <sheetData>
    <row r="1" spans="1:15" ht="15.75" customHeight="1" x14ac:dyDescent="0.25">
      <c r="A1" s="70" t="s">
        <v>746</v>
      </c>
      <c r="B1" s="70"/>
      <c r="C1" s="7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68" t="s">
        <v>6</v>
      </c>
      <c r="H2" s="69"/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</row>
    <row r="3" spans="1:15" s="6" customFormat="1" x14ac:dyDescent="0.25">
      <c r="A3" s="7"/>
      <c r="B3" s="8"/>
      <c r="C3" s="8"/>
      <c r="D3" s="8"/>
      <c r="E3" s="8"/>
      <c r="F3" s="8"/>
      <c r="G3" s="9" t="s">
        <v>13</v>
      </c>
      <c r="H3" s="10" t="s">
        <v>14</v>
      </c>
      <c r="I3" s="11"/>
      <c r="J3" s="12"/>
      <c r="K3" s="12"/>
      <c r="L3" s="11"/>
      <c r="M3" s="11"/>
      <c r="N3" s="8"/>
    </row>
    <row r="4" spans="1:15" ht="23.25" customHeight="1" x14ac:dyDescent="0.25">
      <c r="A4" s="13" t="s">
        <v>26</v>
      </c>
      <c r="B4" s="22">
        <v>44928</v>
      </c>
      <c r="C4" s="13" t="s">
        <v>21</v>
      </c>
      <c r="D4" s="13" t="s">
        <v>22</v>
      </c>
      <c r="E4" s="13" t="s">
        <v>15</v>
      </c>
      <c r="F4" s="13"/>
      <c r="G4" s="16" t="s">
        <v>23</v>
      </c>
      <c r="H4" s="17" t="s">
        <v>24</v>
      </c>
      <c r="I4" s="14">
        <v>120</v>
      </c>
      <c r="J4" s="15">
        <v>44530</v>
      </c>
      <c r="K4" s="15">
        <v>44895</v>
      </c>
      <c r="L4" s="14">
        <v>120</v>
      </c>
      <c r="M4" s="14" t="s">
        <v>38</v>
      </c>
      <c r="N4" s="13" t="s">
        <v>25</v>
      </c>
    </row>
    <row r="5" spans="1:15" ht="11.25" customHeight="1" x14ac:dyDescent="0.25">
      <c r="A5" s="13" t="s">
        <v>20</v>
      </c>
      <c r="B5" s="22">
        <v>44928</v>
      </c>
      <c r="C5" s="13" t="s">
        <v>19</v>
      </c>
      <c r="D5" s="13" t="s">
        <v>16</v>
      </c>
      <c r="E5" s="16" t="s">
        <v>15</v>
      </c>
      <c r="F5" s="13"/>
      <c r="G5" s="13" t="s">
        <v>18</v>
      </c>
      <c r="H5" s="17" t="s">
        <v>17</v>
      </c>
      <c r="I5" s="14">
        <v>190</v>
      </c>
      <c r="J5" s="15">
        <v>44924</v>
      </c>
      <c r="K5" s="15">
        <v>44936</v>
      </c>
      <c r="L5" s="14">
        <v>190</v>
      </c>
      <c r="M5" s="14" t="s">
        <v>55</v>
      </c>
      <c r="N5" s="13" t="s">
        <v>27</v>
      </c>
    </row>
    <row r="6" spans="1:15" x14ac:dyDescent="0.25">
      <c r="A6" s="23" t="s">
        <v>31</v>
      </c>
      <c r="B6" s="22">
        <v>44928</v>
      </c>
      <c r="C6" s="13" t="s">
        <v>28</v>
      </c>
      <c r="D6" s="13" t="s">
        <v>16</v>
      </c>
      <c r="E6" s="16" t="s">
        <v>15</v>
      </c>
      <c r="F6" s="13"/>
      <c r="G6" s="13" t="s">
        <v>29</v>
      </c>
      <c r="H6" s="24" t="s">
        <v>30</v>
      </c>
      <c r="I6" s="14">
        <v>1100</v>
      </c>
      <c r="J6" s="15">
        <v>44929</v>
      </c>
      <c r="K6" s="15">
        <v>44929</v>
      </c>
      <c r="L6" s="37">
        <v>1500</v>
      </c>
      <c r="M6" s="37" t="s">
        <v>56</v>
      </c>
      <c r="N6" s="13" t="s">
        <v>32</v>
      </c>
    </row>
    <row r="7" spans="1:15" ht="22.5" x14ac:dyDescent="0.25">
      <c r="A7" s="23" t="s">
        <v>33</v>
      </c>
      <c r="B7" s="22">
        <v>44928</v>
      </c>
      <c r="C7" s="13" t="s">
        <v>37</v>
      </c>
      <c r="D7" s="13" t="s">
        <v>22</v>
      </c>
      <c r="E7" s="13" t="s">
        <v>15</v>
      </c>
      <c r="F7" s="13"/>
      <c r="G7" s="13" t="s">
        <v>34</v>
      </c>
      <c r="H7" s="24" t="s">
        <v>35</v>
      </c>
      <c r="I7" s="14">
        <v>665</v>
      </c>
      <c r="J7" s="15">
        <v>44927</v>
      </c>
      <c r="K7" s="15">
        <v>45107</v>
      </c>
      <c r="L7" s="37">
        <f>190+95+95+95+95+95+95</f>
        <v>760</v>
      </c>
      <c r="M7" s="37" t="s">
        <v>54</v>
      </c>
      <c r="N7" s="13" t="s">
        <v>36</v>
      </c>
    </row>
    <row r="8" spans="1:15" ht="24.75" customHeight="1" x14ac:dyDescent="0.25">
      <c r="A8" s="23" t="s">
        <v>39</v>
      </c>
      <c r="B8" s="22">
        <v>44929</v>
      </c>
      <c r="C8" s="13" t="s">
        <v>40</v>
      </c>
      <c r="D8" s="13" t="s">
        <v>22</v>
      </c>
      <c r="E8" s="13" t="s">
        <v>15</v>
      </c>
      <c r="F8" s="13"/>
      <c r="G8" s="13" t="s">
        <v>41</v>
      </c>
      <c r="H8" s="24" t="s">
        <v>42</v>
      </c>
      <c r="I8" s="14">
        <v>1500</v>
      </c>
      <c r="J8" s="15">
        <v>44927</v>
      </c>
      <c r="K8" s="15">
        <v>45291</v>
      </c>
      <c r="L8" s="37">
        <f>375+375</f>
        <v>750</v>
      </c>
      <c r="M8" s="37" t="s">
        <v>57</v>
      </c>
      <c r="N8" s="13" t="s">
        <v>43</v>
      </c>
    </row>
    <row r="9" spans="1:15" ht="33.75" x14ac:dyDescent="0.25">
      <c r="A9" s="23" t="s">
        <v>58</v>
      </c>
      <c r="B9" s="22">
        <v>44930</v>
      </c>
      <c r="C9" s="13" t="s">
        <v>59</v>
      </c>
      <c r="D9" s="13" t="s">
        <v>22</v>
      </c>
      <c r="E9" s="13" t="s">
        <v>15</v>
      </c>
      <c r="F9" s="13"/>
      <c r="G9" s="13" t="s">
        <v>44</v>
      </c>
      <c r="H9" s="24" t="s">
        <v>45</v>
      </c>
      <c r="I9" s="14">
        <v>240</v>
      </c>
      <c r="J9" s="15">
        <v>44927</v>
      </c>
      <c r="K9" s="15">
        <v>45291</v>
      </c>
      <c r="L9" s="37"/>
      <c r="M9" s="37" t="s">
        <v>82</v>
      </c>
      <c r="N9" s="13" t="s">
        <v>60</v>
      </c>
    </row>
    <row r="10" spans="1:15" ht="22.5" x14ac:dyDescent="0.25">
      <c r="A10" s="23" t="s">
        <v>62</v>
      </c>
      <c r="B10" s="22">
        <v>44930</v>
      </c>
      <c r="C10" s="13" t="s">
        <v>46</v>
      </c>
      <c r="D10" s="13" t="s">
        <v>47</v>
      </c>
      <c r="E10" s="13" t="s">
        <v>48</v>
      </c>
      <c r="F10" s="13" t="s">
        <v>49</v>
      </c>
      <c r="G10" s="13" t="s">
        <v>50</v>
      </c>
      <c r="H10" s="24" t="s">
        <v>51</v>
      </c>
      <c r="I10" s="14">
        <v>22200</v>
      </c>
      <c r="J10" s="15">
        <v>44931</v>
      </c>
      <c r="K10" s="15">
        <v>44931</v>
      </c>
      <c r="L10" s="37">
        <v>22396.23</v>
      </c>
      <c r="M10" s="37" t="s">
        <v>67</v>
      </c>
      <c r="N10" s="13" t="s">
        <v>61</v>
      </c>
      <c r="O10"/>
    </row>
    <row r="11" spans="1:15" ht="22.5" x14ac:dyDescent="0.25">
      <c r="A11" s="23" t="s">
        <v>63</v>
      </c>
      <c r="B11" s="22">
        <v>44930</v>
      </c>
      <c r="C11" s="13" t="s">
        <v>52</v>
      </c>
      <c r="D11" s="13" t="s">
        <v>47</v>
      </c>
      <c r="E11" s="13" t="s">
        <v>48</v>
      </c>
      <c r="F11" s="13" t="s">
        <v>49</v>
      </c>
      <c r="G11" s="13" t="s">
        <v>50</v>
      </c>
      <c r="H11" s="24" t="s">
        <v>51</v>
      </c>
      <c r="I11" s="14">
        <v>11800</v>
      </c>
      <c r="J11" s="15">
        <v>44931</v>
      </c>
      <c r="K11" s="15">
        <v>44931</v>
      </c>
      <c r="L11" s="37">
        <v>11869.44</v>
      </c>
      <c r="M11" s="37" t="s">
        <v>68</v>
      </c>
      <c r="N11" s="13" t="s">
        <v>64</v>
      </c>
    </row>
    <row r="12" spans="1:15" ht="25.5" customHeight="1" x14ac:dyDescent="0.25">
      <c r="A12" s="23" t="s">
        <v>66</v>
      </c>
      <c r="B12" s="22">
        <v>44930</v>
      </c>
      <c r="C12" s="13" t="s">
        <v>53</v>
      </c>
      <c r="D12" s="13" t="s">
        <v>22</v>
      </c>
      <c r="E12" s="13" t="s">
        <v>15</v>
      </c>
      <c r="F12" s="25"/>
      <c r="G12" s="16" t="s">
        <v>23</v>
      </c>
      <c r="H12" s="17" t="s">
        <v>24</v>
      </c>
      <c r="I12" s="14">
        <v>120</v>
      </c>
      <c r="J12" s="15">
        <v>44896</v>
      </c>
      <c r="K12" s="15">
        <v>45260</v>
      </c>
      <c r="L12" s="37"/>
      <c r="M12" s="37" t="s">
        <v>83</v>
      </c>
      <c r="N12" s="13" t="s">
        <v>65</v>
      </c>
    </row>
    <row r="13" spans="1:15" ht="11.25" customHeight="1" x14ac:dyDescent="0.25">
      <c r="A13" s="23" t="s">
        <v>76</v>
      </c>
      <c r="B13" s="22">
        <v>44935</v>
      </c>
      <c r="C13" s="13" t="s">
        <v>72</v>
      </c>
      <c r="D13" s="13" t="s">
        <v>16</v>
      </c>
      <c r="E13" s="16" t="s">
        <v>15</v>
      </c>
      <c r="F13" s="13"/>
      <c r="G13" s="16" t="s">
        <v>73</v>
      </c>
      <c r="H13" s="17" t="s">
        <v>74</v>
      </c>
      <c r="I13" s="14">
        <v>1200</v>
      </c>
      <c r="J13" s="15">
        <v>44935</v>
      </c>
      <c r="K13" s="15">
        <v>44957</v>
      </c>
      <c r="L13" s="37">
        <v>1200</v>
      </c>
      <c r="M13" s="37" t="s">
        <v>90</v>
      </c>
      <c r="N13" s="13" t="s">
        <v>79</v>
      </c>
    </row>
    <row r="14" spans="1:15" ht="11.25" customHeight="1" x14ac:dyDescent="0.25">
      <c r="A14" s="23" t="s">
        <v>77</v>
      </c>
      <c r="B14" s="22">
        <v>44935</v>
      </c>
      <c r="C14" s="13" t="s">
        <v>75</v>
      </c>
      <c r="D14" s="13" t="s">
        <v>16</v>
      </c>
      <c r="E14" s="16" t="s">
        <v>15</v>
      </c>
      <c r="F14" s="13"/>
      <c r="G14" s="16" t="s">
        <v>73</v>
      </c>
      <c r="H14" s="17" t="s">
        <v>74</v>
      </c>
      <c r="I14" s="14">
        <v>350</v>
      </c>
      <c r="J14" s="15">
        <v>44935</v>
      </c>
      <c r="K14" s="15">
        <v>44957</v>
      </c>
      <c r="L14" s="37">
        <v>350</v>
      </c>
      <c r="M14" s="37" t="s">
        <v>91</v>
      </c>
      <c r="N14" s="13" t="s">
        <v>80</v>
      </c>
    </row>
    <row r="15" spans="1:15" x14ac:dyDescent="0.25">
      <c r="A15" s="23" t="s">
        <v>78</v>
      </c>
      <c r="B15" s="22">
        <v>44935</v>
      </c>
      <c r="C15" s="13" t="s">
        <v>70</v>
      </c>
      <c r="D15" s="13" t="s">
        <v>22</v>
      </c>
      <c r="E15" s="13" t="s">
        <v>15</v>
      </c>
      <c r="F15" s="13"/>
      <c r="G15" s="13" t="s">
        <v>69</v>
      </c>
      <c r="H15" s="17" t="s">
        <v>71</v>
      </c>
      <c r="I15" s="14">
        <v>120</v>
      </c>
      <c r="J15" s="15">
        <v>44927</v>
      </c>
      <c r="K15" s="15">
        <v>45291</v>
      </c>
      <c r="L15" s="37"/>
      <c r="M15" s="37" t="s">
        <v>92</v>
      </c>
      <c r="N15" s="13" t="s">
        <v>81</v>
      </c>
    </row>
    <row r="16" spans="1:15" ht="45" x14ac:dyDescent="0.25">
      <c r="A16" s="23" t="s">
        <v>129</v>
      </c>
      <c r="B16" s="22">
        <v>44935</v>
      </c>
      <c r="C16" s="13" t="s">
        <v>130</v>
      </c>
      <c r="D16" s="13" t="s">
        <v>120</v>
      </c>
      <c r="E16" s="13" t="s">
        <v>48</v>
      </c>
      <c r="F16" s="13" t="s">
        <v>131</v>
      </c>
      <c r="G16" s="13" t="s">
        <v>132</v>
      </c>
      <c r="H16" s="17" t="s">
        <v>135</v>
      </c>
      <c r="I16" s="14">
        <v>60000</v>
      </c>
      <c r="J16" s="15">
        <v>44958</v>
      </c>
      <c r="K16" s="15">
        <v>45291</v>
      </c>
      <c r="L16" s="37">
        <f>4454.12+522.72+30.63+243.53+1916.04+998.47+504.11+34.66+305.44+512.43+740.55+341.25+376.32+35.92+250.41+1125.7+30.02+280.61+529.56+1547.68+1032+308.65+456.52+27.97+1541.73</f>
        <v>18147.04</v>
      </c>
      <c r="M16" s="37" t="s">
        <v>1416</v>
      </c>
      <c r="N16" s="13" t="s">
        <v>1415</v>
      </c>
    </row>
    <row r="17" spans="1:14" ht="26.25" customHeight="1" x14ac:dyDescent="0.25">
      <c r="A17" s="23" t="s">
        <v>84</v>
      </c>
      <c r="B17" s="22">
        <v>44936</v>
      </c>
      <c r="C17" s="13" t="s">
        <v>411</v>
      </c>
      <c r="D17" s="13" t="s">
        <v>22</v>
      </c>
      <c r="E17" s="13" t="s">
        <v>15</v>
      </c>
      <c r="F17" s="13"/>
      <c r="G17" s="13" t="s">
        <v>85</v>
      </c>
      <c r="H17" s="17" t="s">
        <v>86</v>
      </c>
      <c r="I17" s="14">
        <v>698.19</v>
      </c>
      <c r="J17" s="15">
        <v>44927</v>
      </c>
      <c r="K17" s="15">
        <v>45016</v>
      </c>
      <c r="L17" s="37">
        <v>698.19</v>
      </c>
      <c r="M17" s="37" t="s">
        <v>226</v>
      </c>
      <c r="N17" s="13" t="s">
        <v>202</v>
      </c>
    </row>
    <row r="18" spans="1:14" ht="11.25" customHeight="1" x14ac:dyDescent="0.25">
      <c r="A18" s="23" t="s">
        <v>93</v>
      </c>
      <c r="B18" s="22">
        <v>44938</v>
      </c>
      <c r="C18" s="13" t="s">
        <v>87</v>
      </c>
      <c r="D18" s="13" t="s">
        <v>47</v>
      </c>
      <c r="E18" s="13" t="s">
        <v>15</v>
      </c>
      <c r="F18" s="13"/>
      <c r="G18" s="13" t="s">
        <v>88</v>
      </c>
      <c r="H18" s="26">
        <v>1108630524</v>
      </c>
      <c r="I18" s="14">
        <v>3000</v>
      </c>
      <c r="J18" s="15">
        <v>44944</v>
      </c>
      <c r="K18" s="15">
        <v>44944</v>
      </c>
      <c r="L18" s="37">
        <v>3000</v>
      </c>
      <c r="M18" s="37" t="s">
        <v>103</v>
      </c>
      <c r="N18" s="13" t="s">
        <v>89</v>
      </c>
    </row>
    <row r="19" spans="1:14" ht="11.25" customHeight="1" x14ac:dyDescent="0.25">
      <c r="A19" s="23" t="s">
        <v>98</v>
      </c>
      <c r="B19" s="22">
        <v>44939</v>
      </c>
      <c r="C19" s="13" t="s">
        <v>99</v>
      </c>
      <c r="D19" s="13" t="s">
        <v>47</v>
      </c>
      <c r="E19" s="13" t="s">
        <v>15</v>
      </c>
      <c r="F19" s="13"/>
      <c r="G19" s="16" t="s">
        <v>100</v>
      </c>
      <c r="H19" s="24" t="s">
        <v>101</v>
      </c>
      <c r="I19" s="14">
        <v>951.3</v>
      </c>
      <c r="J19" s="15">
        <v>44942</v>
      </c>
      <c r="K19" s="15">
        <v>44957</v>
      </c>
      <c r="L19" s="37">
        <v>951.3</v>
      </c>
      <c r="M19" s="37" t="s">
        <v>112</v>
      </c>
      <c r="N19" s="13" t="s">
        <v>102</v>
      </c>
    </row>
    <row r="20" spans="1:14" x14ac:dyDescent="0.2">
      <c r="A20" s="27" t="s">
        <v>96</v>
      </c>
      <c r="B20" s="22">
        <v>44939</v>
      </c>
      <c r="C20" s="13" t="s">
        <v>94</v>
      </c>
      <c r="D20" s="13" t="s">
        <v>22</v>
      </c>
      <c r="E20" s="13" t="s">
        <v>15</v>
      </c>
      <c r="F20" s="13"/>
      <c r="G20" s="13" t="s">
        <v>95</v>
      </c>
      <c r="H20" s="24" t="s">
        <v>108</v>
      </c>
      <c r="I20" s="14">
        <v>300</v>
      </c>
      <c r="J20" s="15">
        <v>44938</v>
      </c>
      <c r="K20" s="15">
        <v>44953</v>
      </c>
      <c r="L20" s="37">
        <v>300</v>
      </c>
      <c r="M20" s="37" t="s">
        <v>104</v>
      </c>
      <c r="N20" s="13" t="s">
        <v>97</v>
      </c>
    </row>
    <row r="21" spans="1:14" x14ac:dyDescent="0.2">
      <c r="A21" s="27" t="s">
        <v>105</v>
      </c>
      <c r="B21" s="22">
        <v>44939</v>
      </c>
      <c r="C21" s="13" t="s">
        <v>106</v>
      </c>
      <c r="D21" s="13" t="s">
        <v>16</v>
      </c>
      <c r="E21" s="16" t="s">
        <v>15</v>
      </c>
      <c r="F21" s="13"/>
      <c r="G21" s="13" t="s">
        <v>107</v>
      </c>
      <c r="H21" s="24" t="s">
        <v>109</v>
      </c>
      <c r="I21" s="14">
        <v>950</v>
      </c>
      <c r="J21" s="15">
        <v>44942</v>
      </c>
      <c r="K21" s="15">
        <v>44972</v>
      </c>
      <c r="L21" s="37">
        <f>600</f>
        <v>600</v>
      </c>
      <c r="M21" s="37" t="s">
        <v>147</v>
      </c>
      <c r="N21" s="13" t="s">
        <v>118</v>
      </c>
    </row>
    <row r="22" spans="1:14" x14ac:dyDescent="0.2">
      <c r="A22" s="27" t="s">
        <v>111</v>
      </c>
      <c r="B22" s="22">
        <v>44939</v>
      </c>
      <c r="C22" s="13" t="s">
        <v>110</v>
      </c>
      <c r="D22" s="13" t="s">
        <v>16</v>
      </c>
      <c r="E22" s="16" t="s">
        <v>15</v>
      </c>
      <c r="F22" s="13"/>
      <c r="G22" s="13" t="s">
        <v>107</v>
      </c>
      <c r="H22" s="24" t="s">
        <v>109</v>
      </c>
      <c r="I22" s="14">
        <v>450</v>
      </c>
      <c r="J22" s="15">
        <v>44942</v>
      </c>
      <c r="K22" s="15">
        <v>44972</v>
      </c>
      <c r="L22" s="37">
        <v>450</v>
      </c>
      <c r="M22" s="37" t="s">
        <v>148</v>
      </c>
      <c r="N22" s="13" t="s">
        <v>119</v>
      </c>
    </row>
    <row r="23" spans="1:14" ht="11.25" customHeight="1" x14ac:dyDescent="0.2">
      <c r="A23" s="27" t="s">
        <v>113</v>
      </c>
      <c r="B23" s="22">
        <v>44578</v>
      </c>
      <c r="C23" s="13" t="s">
        <v>114</v>
      </c>
      <c r="D23" s="13" t="s">
        <v>47</v>
      </c>
      <c r="E23" s="13" t="s">
        <v>15</v>
      </c>
      <c r="F23" s="13"/>
      <c r="G23" s="13" t="s">
        <v>49</v>
      </c>
      <c r="H23" s="24" t="s">
        <v>115</v>
      </c>
      <c r="I23" s="14">
        <v>17080</v>
      </c>
      <c r="J23" s="15">
        <v>44942</v>
      </c>
      <c r="K23" s="15">
        <v>44946</v>
      </c>
      <c r="L23" s="37">
        <v>17080</v>
      </c>
      <c r="M23" s="37" t="s">
        <v>117</v>
      </c>
      <c r="N23" s="13" t="s">
        <v>116</v>
      </c>
    </row>
    <row r="24" spans="1:14" ht="25.5" customHeight="1" x14ac:dyDescent="0.2">
      <c r="A24" s="27" t="s">
        <v>123</v>
      </c>
      <c r="B24" s="22">
        <v>44944</v>
      </c>
      <c r="C24" s="13" t="s">
        <v>125</v>
      </c>
      <c r="D24" s="13" t="s">
        <v>120</v>
      </c>
      <c r="E24" s="13" t="s">
        <v>48</v>
      </c>
      <c r="F24" s="13" t="s">
        <v>121</v>
      </c>
      <c r="G24" s="13" t="s">
        <v>122</v>
      </c>
      <c r="H24" s="26">
        <v>14197361000</v>
      </c>
      <c r="I24" s="14">
        <v>395.6</v>
      </c>
      <c r="J24" s="15">
        <v>44944</v>
      </c>
      <c r="K24" s="15">
        <v>44957</v>
      </c>
      <c r="L24" s="37">
        <v>415.5</v>
      </c>
      <c r="M24" s="37" t="s">
        <v>124</v>
      </c>
      <c r="N24" s="13" t="s">
        <v>423</v>
      </c>
    </row>
    <row r="25" spans="1:14" x14ac:dyDescent="0.2">
      <c r="A25" s="27" t="s">
        <v>133</v>
      </c>
      <c r="B25" s="22">
        <v>44945</v>
      </c>
      <c r="C25" s="13" t="s">
        <v>126</v>
      </c>
      <c r="D25" s="13" t="s">
        <v>47</v>
      </c>
      <c r="E25" s="13" t="s">
        <v>15</v>
      </c>
      <c r="F25" s="13"/>
      <c r="G25" s="16" t="s">
        <v>127</v>
      </c>
      <c r="H25" s="17" t="s">
        <v>128</v>
      </c>
      <c r="I25" s="14">
        <v>2082</v>
      </c>
      <c r="J25" s="15">
        <v>44944</v>
      </c>
      <c r="K25" s="15">
        <v>44957</v>
      </c>
      <c r="L25" s="37">
        <v>2082</v>
      </c>
      <c r="M25" s="37" t="s">
        <v>149</v>
      </c>
      <c r="N25" s="13" t="s">
        <v>134</v>
      </c>
    </row>
    <row r="26" spans="1:14" ht="22.5" customHeight="1" x14ac:dyDescent="0.2">
      <c r="A26" s="27" t="s">
        <v>136</v>
      </c>
      <c r="B26" s="22">
        <v>44945</v>
      </c>
      <c r="C26" s="13" t="s">
        <v>137</v>
      </c>
      <c r="D26" s="13" t="s">
        <v>120</v>
      </c>
      <c r="E26" s="13" t="s">
        <v>48</v>
      </c>
      <c r="F26" s="13" t="s">
        <v>121</v>
      </c>
      <c r="G26" s="13" t="s">
        <v>138</v>
      </c>
      <c r="H26" s="24" t="s">
        <v>144</v>
      </c>
      <c r="I26" s="14">
        <v>155.30000000000001</v>
      </c>
      <c r="J26" s="15">
        <v>44945</v>
      </c>
      <c r="K26" s="15">
        <v>44957</v>
      </c>
      <c r="L26" s="37">
        <v>155.30000000000001</v>
      </c>
      <c r="M26" s="37" t="s">
        <v>139</v>
      </c>
      <c r="N26" s="13" t="s">
        <v>422</v>
      </c>
    </row>
    <row r="27" spans="1:14" x14ac:dyDescent="0.2">
      <c r="A27" s="27" t="s">
        <v>140</v>
      </c>
      <c r="B27" s="22">
        <v>44945</v>
      </c>
      <c r="C27" s="27" t="s">
        <v>141</v>
      </c>
      <c r="D27" s="13" t="s">
        <v>22</v>
      </c>
      <c r="E27" s="13" t="s">
        <v>15</v>
      </c>
      <c r="F27" s="13"/>
      <c r="G27" s="13" t="s">
        <v>142</v>
      </c>
      <c r="H27" s="24" t="s">
        <v>143</v>
      </c>
      <c r="I27" s="14">
        <v>1419.6</v>
      </c>
      <c r="J27" s="15">
        <v>44946</v>
      </c>
      <c r="K27" s="15">
        <v>44957</v>
      </c>
      <c r="L27" s="37">
        <v>1458.91</v>
      </c>
      <c r="M27" s="37" t="s">
        <v>145</v>
      </c>
      <c r="N27" s="13" t="s">
        <v>146</v>
      </c>
    </row>
    <row r="28" spans="1:14" ht="11.25" customHeight="1" x14ac:dyDescent="0.2">
      <c r="A28" s="27" t="s">
        <v>153</v>
      </c>
      <c r="B28" s="22">
        <v>44950</v>
      </c>
      <c r="C28" s="13" t="s">
        <v>150</v>
      </c>
      <c r="D28" s="13" t="s">
        <v>120</v>
      </c>
      <c r="E28" s="13" t="s">
        <v>15</v>
      </c>
      <c r="F28" s="13"/>
      <c r="G28" s="13" t="s">
        <v>151</v>
      </c>
      <c r="H28" s="24" t="s">
        <v>152</v>
      </c>
      <c r="I28" s="14">
        <v>82.5</v>
      </c>
      <c r="J28" s="15">
        <v>44949</v>
      </c>
      <c r="K28" s="15">
        <v>44963</v>
      </c>
      <c r="L28" s="37">
        <v>82.5</v>
      </c>
      <c r="M28" s="37" t="s">
        <v>159</v>
      </c>
      <c r="N28" s="13" t="s">
        <v>154</v>
      </c>
    </row>
    <row r="29" spans="1:14" ht="25.5" customHeight="1" x14ac:dyDescent="0.25">
      <c r="A29" s="23" t="s">
        <v>155</v>
      </c>
      <c r="B29" s="22">
        <v>44951</v>
      </c>
      <c r="C29" s="13" t="s">
        <v>156</v>
      </c>
      <c r="D29" s="13" t="s">
        <v>16</v>
      </c>
      <c r="E29" s="16" t="s">
        <v>15</v>
      </c>
      <c r="F29" s="13"/>
      <c r="G29" s="13" t="s">
        <v>157</v>
      </c>
      <c r="H29" s="24" t="s">
        <v>158</v>
      </c>
      <c r="I29" s="14">
        <v>855</v>
      </c>
      <c r="J29" s="15">
        <v>44950</v>
      </c>
      <c r="K29" s="15">
        <v>44950</v>
      </c>
      <c r="L29" s="37">
        <v>855</v>
      </c>
      <c r="M29" s="37" t="s">
        <v>161</v>
      </c>
      <c r="N29" s="13" t="s">
        <v>160</v>
      </c>
    </row>
    <row r="30" spans="1:14" ht="36" customHeight="1" x14ac:dyDescent="0.2">
      <c r="A30" s="27" t="s">
        <v>164</v>
      </c>
      <c r="B30" s="22">
        <v>44957</v>
      </c>
      <c r="C30" s="13" t="s">
        <v>162</v>
      </c>
      <c r="D30" s="13" t="s">
        <v>120</v>
      </c>
      <c r="E30" s="13" t="s">
        <v>163</v>
      </c>
      <c r="F30" s="13"/>
      <c r="G30" s="13" t="s">
        <v>165</v>
      </c>
      <c r="H30" s="28" t="s">
        <v>166</v>
      </c>
      <c r="I30" s="14">
        <v>26820</v>
      </c>
      <c r="J30" s="15">
        <v>44958</v>
      </c>
      <c r="K30" s="15">
        <v>45443</v>
      </c>
      <c r="L30" s="37">
        <f>2136.66+2404.86+2065.14+299.49+2749.05+471.91+2360.16</f>
        <v>12487.27</v>
      </c>
      <c r="M30" s="37" t="s">
        <v>228</v>
      </c>
      <c r="N30" s="13" t="s">
        <v>421</v>
      </c>
    </row>
    <row r="31" spans="1:14" x14ac:dyDescent="0.25">
      <c r="A31" s="23" t="s">
        <v>167</v>
      </c>
      <c r="B31" s="22">
        <v>44959</v>
      </c>
      <c r="C31" s="13" t="s">
        <v>168</v>
      </c>
      <c r="D31" s="13" t="s">
        <v>120</v>
      </c>
      <c r="E31" s="16" t="s">
        <v>15</v>
      </c>
      <c r="F31" s="13"/>
      <c r="G31" s="13" t="s">
        <v>151</v>
      </c>
      <c r="H31" s="24" t="s">
        <v>152</v>
      </c>
      <c r="I31" s="14">
        <v>69.400000000000006</v>
      </c>
      <c r="J31" s="15">
        <v>44957</v>
      </c>
      <c r="K31" s="15">
        <v>45000</v>
      </c>
      <c r="L31" s="37">
        <v>69.400000000000006</v>
      </c>
      <c r="M31" s="37" t="s">
        <v>184</v>
      </c>
      <c r="N31" s="13" t="s">
        <v>169</v>
      </c>
    </row>
    <row r="32" spans="1:14" ht="22.5" x14ac:dyDescent="0.25">
      <c r="A32" s="23" t="s">
        <v>170</v>
      </c>
      <c r="B32" s="22">
        <v>44959</v>
      </c>
      <c r="C32" s="13" t="s">
        <v>171</v>
      </c>
      <c r="D32" s="13" t="s">
        <v>120</v>
      </c>
      <c r="E32" s="13" t="s">
        <v>48</v>
      </c>
      <c r="F32" s="13" t="s">
        <v>176</v>
      </c>
      <c r="G32" s="13" t="s">
        <v>138</v>
      </c>
      <c r="H32" s="24" t="s">
        <v>144</v>
      </c>
      <c r="I32" s="14">
        <v>48.03</v>
      </c>
      <c r="J32" s="15">
        <v>44959</v>
      </c>
      <c r="K32" s="15">
        <v>44963</v>
      </c>
      <c r="L32" s="37">
        <v>48</v>
      </c>
      <c r="M32" s="37" t="s">
        <v>175</v>
      </c>
      <c r="N32" s="13" t="s">
        <v>174</v>
      </c>
    </row>
    <row r="33" spans="1:14" ht="11.25" customHeight="1" x14ac:dyDescent="0.25">
      <c r="A33" s="23" t="s">
        <v>177</v>
      </c>
      <c r="B33" s="22">
        <v>44960</v>
      </c>
      <c r="C33" s="13" t="s">
        <v>178</v>
      </c>
      <c r="D33" s="13" t="s">
        <v>22</v>
      </c>
      <c r="E33" s="16" t="s">
        <v>15</v>
      </c>
      <c r="F33" s="13"/>
      <c r="G33" s="13" t="s">
        <v>179</v>
      </c>
      <c r="H33" s="24" t="s">
        <v>186</v>
      </c>
      <c r="I33" s="14">
        <v>5000</v>
      </c>
      <c r="J33" s="15">
        <v>44927</v>
      </c>
      <c r="K33" s="15">
        <v>45291</v>
      </c>
      <c r="L33" s="37">
        <f>1284.61+1284.61</f>
        <v>2569.2199999999998</v>
      </c>
      <c r="M33" s="37" t="s">
        <v>229</v>
      </c>
      <c r="N33" s="13" t="s">
        <v>743</v>
      </c>
    </row>
    <row r="34" spans="1:14" ht="11.25" customHeight="1" x14ac:dyDescent="0.25">
      <c r="A34" s="23" t="s">
        <v>180</v>
      </c>
      <c r="B34" s="22">
        <v>44963</v>
      </c>
      <c r="C34" s="13" t="s">
        <v>126</v>
      </c>
      <c r="D34" s="13" t="s">
        <v>120</v>
      </c>
      <c r="E34" s="16" t="s">
        <v>15</v>
      </c>
      <c r="F34" s="13"/>
      <c r="G34" s="16" t="s">
        <v>127</v>
      </c>
      <c r="H34" s="17" t="s">
        <v>128</v>
      </c>
      <c r="I34" s="14">
        <v>2082</v>
      </c>
      <c r="J34" s="15">
        <v>44963</v>
      </c>
      <c r="K34" s="15">
        <v>44978</v>
      </c>
      <c r="L34" s="37">
        <v>2082</v>
      </c>
      <c r="M34" s="37" t="s">
        <v>185</v>
      </c>
      <c r="N34" s="13" t="s">
        <v>181</v>
      </c>
    </row>
    <row r="35" spans="1:14" ht="22.5" x14ac:dyDescent="0.2">
      <c r="A35" s="27" t="s">
        <v>183</v>
      </c>
      <c r="B35" s="22">
        <v>44964</v>
      </c>
      <c r="C35" s="13" t="s">
        <v>182</v>
      </c>
      <c r="D35" s="13" t="s">
        <v>22</v>
      </c>
      <c r="E35" s="13" t="s">
        <v>15</v>
      </c>
      <c r="F35" s="13"/>
      <c r="G35" s="16" t="s">
        <v>172</v>
      </c>
      <c r="H35" s="17" t="s">
        <v>173</v>
      </c>
      <c r="I35" s="14">
        <v>5632.5</v>
      </c>
      <c r="J35" s="15">
        <v>44927</v>
      </c>
      <c r="K35" s="15">
        <v>45291</v>
      </c>
      <c r="L35" s="37">
        <f>512.1+512.04+512.04+512.04+512.04+512.04</f>
        <v>3072.2999999999997</v>
      </c>
      <c r="M35" s="37" t="s">
        <v>200</v>
      </c>
      <c r="N35" s="13" t="s">
        <v>187</v>
      </c>
    </row>
    <row r="36" spans="1:14" x14ac:dyDescent="0.2">
      <c r="A36" s="27" t="s">
        <v>188</v>
      </c>
      <c r="B36" s="22">
        <v>44965</v>
      </c>
      <c r="C36" s="13" t="s">
        <v>189</v>
      </c>
      <c r="D36" s="13" t="s">
        <v>120</v>
      </c>
      <c r="E36" s="16" t="s">
        <v>15</v>
      </c>
      <c r="F36" s="13"/>
      <c r="G36" s="13" t="s">
        <v>190</v>
      </c>
      <c r="H36" s="17" t="s">
        <v>191</v>
      </c>
      <c r="I36" s="14">
        <v>75.7</v>
      </c>
      <c r="J36" s="15">
        <v>44964</v>
      </c>
      <c r="K36" s="15">
        <v>44992</v>
      </c>
      <c r="L36" s="37">
        <v>75.7</v>
      </c>
      <c r="M36" s="37" t="s">
        <v>221</v>
      </c>
      <c r="N36" s="13" t="s">
        <v>201</v>
      </c>
    </row>
    <row r="37" spans="1:14" x14ac:dyDescent="0.2">
      <c r="A37" s="27" t="s">
        <v>193</v>
      </c>
      <c r="B37" s="22">
        <v>44965</v>
      </c>
      <c r="C37" s="13" t="s">
        <v>192</v>
      </c>
      <c r="D37" s="13" t="s">
        <v>120</v>
      </c>
      <c r="E37" s="16" t="s">
        <v>15</v>
      </c>
      <c r="F37" s="13"/>
      <c r="G37" s="13" t="s">
        <v>194</v>
      </c>
      <c r="H37" s="17" t="s">
        <v>195</v>
      </c>
      <c r="I37" s="14">
        <v>205.71</v>
      </c>
      <c r="J37" s="15">
        <v>44964</v>
      </c>
      <c r="K37" s="15">
        <v>44992</v>
      </c>
      <c r="L37" s="37">
        <v>205.72</v>
      </c>
      <c r="M37" s="37" t="s">
        <v>227</v>
      </c>
      <c r="N37" s="13" t="s">
        <v>203</v>
      </c>
    </row>
    <row r="38" spans="1:14" ht="22.5" x14ac:dyDescent="0.2">
      <c r="A38" s="27" t="s">
        <v>196</v>
      </c>
      <c r="B38" s="22">
        <v>44965</v>
      </c>
      <c r="C38" s="13" t="s">
        <v>197</v>
      </c>
      <c r="D38" s="13" t="s">
        <v>22</v>
      </c>
      <c r="E38" s="13" t="s">
        <v>15</v>
      </c>
      <c r="F38" s="13"/>
      <c r="G38" s="13" t="s">
        <v>198</v>
      </c>
      <c r="H38" s="24" t="s">
        <v>199</v>
      </c>
      <c r="I38" s="14">
        <v>6936.8</v>
      </c>
      <c r="J38" s="15">
        <v>44931</v>
      </c>
      <c r="K38" s="15">
        <v>45295</v>
      </c>
      <c r="L38" s="37">
        <f>1734.2+1734.2+1734.2</f>
        <v>5202.6000000000004</v>
      </c>
      <c r="M38" s="37" t="s">
        <v>234</v>
      </c>
      <c r="N38" s="13" t="s">
        <v>213</v>
      </c>
    </row>
    <row r="39" spans="1:14" x14ac:dyDescent="0.2">
      <c r="A39" s="27" t="s">
        <v>206</v>
      </c>
      <c r="B39" s="22">
        <v>44966</v>
      </c>
      <c r="C39" s="13" t="s">
        <v>204</v>
      </c>
      <c r="D39" s="13" t="s">
        <v>16</v>
      </c>
      <c r="E39" s="16" t="s">
        <v>15</v>
      </c>
      <c r="F39" s="13"/>
      <c r="G39" s="16" t="s">
        <v>73</v>
      </c>
      <c r="H39" s="17" t="s">
        <v>74</v>
      </c>
      <c r="I39" s="14">
        <v>2000</v>
      </c>
      <c r="J39" s="15">
        <v>44970</v>
      </c>
      <c r="K39" s="15">
        <v>44974</v>
      </c>
      <c r="L39" s="37">
        <v>2000</v>
      </c>
      <c r="M39" s="37" t="s">
        <v>225</v>
      </c>
      <c r="N39" s="13" t="s">
        <v>205</v>
      </c>
    </row>
    <row r="40" spans="1:14" x14ac:dyDescent="0.2">
      <c r="A40" s="27" t="s">
        <v>208</v>
      </c>
      <c r="B40" s="22">
        <v>44966</v>
      </c>
      <c r="C40" s="13" t="s">
        <v>207</v>
      </c>
      <c r="D40" s="13" t="s">
        <v>22</v>
      </c>
      <c r="E40" s="13" t="s">
        <v>15</v>
      </c>
      <c r="F40" s="13"/>
      <c r="G40" s="13" t="s">
        <v>209</v>
      </c>
      <c r="H40" s="24" t="s">
        <v>210</v>
      </c>
      <c r="I40" s="14">
        <v>5540</v>
      </c>
      <c r="J40" s="15">
        <v>44763</v>
      </c>
      <c r="K40" s="15">
        <v>44834</v>
      </c>
      <c r="L40" s="37">
        <v>5540</v>
      </c>
      <c r="M40" s="37" t="s">
        <v>223</v>
      </c>
      <c r="N40" s="13" t="s">
        <v>219</v>
      </c>
    </row>
    <row r="41" spans="1:14" x14ac:dyDescent="0.2">
      <c r="A41" s="27" t="s">
        <v>212</v>
      </c>
      <c r="B41" s="22">
        <v>44966</v>
      </c>
      <c r="C41" s="13" t="s">
        <v>211</v>
      </c>
      <c r="D41" s="13" t="s">
        <v>120</v>
      </c>
      <c r="E41" s="16" t="s">
        <v>15</v>
      </c>
      <c r="F41" s="13"/>
      <c r="G41" s="16" t="s">
        <v>127</v>
      </c>
      <c r="H41" s="17" t="s">
        <v>128</v>
      </c>
      <c r="I41" s="14">
        <v>48</v>
      </c>
      <c r="J41" s="15">
        <v>44966</v>
      </c>
      <c r="K41" s="15">
        <v>44966</v>
      </c>
      <c r="L41" s="37">
        <v>48</v>
      </c>
      <c r="M41" s="37" t="s">
        <v>222</v>
      </c>
      <c r="N41" s="13" t="s">
        <v>218</v>
      </c>
    </row>
    <row r="42" spans="1:14" x14ac:dyDescent="0.2">
      <c r="A42" s="27" t="s">
        <v>214</v>
      </c>
      <c r="B42" s="22">
        <v>44967</v>
      </c>
      <c r="C42" s="13" t="s">
        <v>215</v>
      </c>
      <c r="D42" s="13" t="s">
        <v>120</v>
      </c>
      <c r="E42" s="16" t="s">
        <v>15</v>
      </c>
      <c r="F42" s="13"/>
      <c r="G42" s="13" t="s">
        <v>216</v>
      </c>
      <c r="H42" s="17" t="s">
        <v>217</v>
      </c>
      <c r="I42" s="14">
        <v>220</v>
      </c>
      <c r="J42" s="15">
        <v>44965</v>
      </c>
      <c r="K42" s="15">
        <v>44985</v>
      </c>
      <c r="L42" s="37">
        <v>220</v>
      </c>
      <c r="M42" s="37" t="s">
        <v>224</v>
      </c>
      <c r="N42" s="13" t="s">
        <v>220</v>
      </c>
    </row>
    <row r="43" spans="1:14" x14ac:dyDescent="0.25">
      <c r="A43" s="23" t="s">
        <v>243</v>
      </c>
      <c r="B43" s="22">
        <v>44974</v>
      </c>
      <c r="C43" s="13" t="s">
        <v>230</v>
      </c>
      <c r="D43" s="13" t="s">
        <v>120</v>
      </c>
      <c r="E43" s="16" t="s">
        <v>15</v>
      </c>
      <c r="F43" s="13"/>
      <c r="G43" s="13" t="s">
        <v>151</v>
      </c>
      <c r="H43" s="24" t="s">
        <v>152</v>
      </c>
      <c r="I43" s="14">
        <v>1162.25</v>
      </c>
      <c r="J43" s="15">
        <v>44972</v>
      </c>
      <c r="K43" s="15">
        <v>45016</v>
      </c>
      <c r="L43" s="37">
        <v>1162.25</v>
      </c>
      <c r="M43" s="37" t="s">
        <v>248</v>
      </c>
      <c r="N43" s="13" t="s">
        <v>241</v>
      </c>
    </row>
    <row r="44" spans="1:14" x14ac:dyDescent="0.2">
      <c r="A44" s="27" t="s">
        <v>240</v>
      </c>
      <c r="B44" s="22">
        <v>44973</v>
      </c>
      <c r="C44" s="13" t="s">
        <v>231</v>
      </c>
      <c r="D44" s="13" t="s">
        <v>22</v>
      </c>
      <c r="E44" s="13" t="s">
        <v>15</v>
      </c>
      <c r="F44" s="13"/>
      <c r="G44" s="13" t="s">
        <v>232</v>
      </c>
      <c r="H44" s="24" t="s">
        <v>233</v>
      </c>
      <c r="I44" s="14">
        <v>195.68</v>
      </c>
      <c r="J44" s="15">
        <v>44970</v>
      </c>
      <c r="K44" s="15">
        <v>44970</v>
      </c>
      <c r="L44" s="37">
        <v>195.68</v>
      </c>
      <c r="M44" s="37" t="s">
        <v>247</v>
      </c>
      <c r="N44" s="13" t="s">
        <v>235</v>
      </c>
    </row>
    <row r="45" spans="1:14" ht="11.25" customHeight="1" x14ac:dyDescent="0.2">
      <c r="A45" s="27" t="s">
        <v>245</v>
      </c>
      <c r="B45" s="22">
        <v>44974</v>
      </c>
      <c r="C45" s="13" t="s">
        <v>238</v>
      </c>
      <c r="D45" s="13" t="s">
        <v>22</v>
      </c>
      <c r="E45" s="13" t="s">
        <v>15</v>
      </c>
      <c r="F45" s="13"/>
      <c r="G45" s="16" t="s">
        <v>236</v>
      </c>
      <c r="H45" s="17" t="s">
        <v>237</v>
      </c>
      <c r="I45" s="14">
        <v>1357.5</v>
      </c>
      <c r="J45" s="15">
        <v>44774</v>
      </c>
      <c r="K45" s="15">
        <v>44926</v>
      </c>
      <c r="L45" s="37">
        <f>1357.5</f>
        <v>1357.5</v>
      </c>
      <c r="M45" s="37" t="s">
        <v>268</v>
      </c>
      <c r="N45" s="13" t="s">
        <v>246</v>
      </c>
    </row>
    <row r="46" spans="1:14" x14ac:dyDescent="0.25">
      <c r="A46" s="23" t="s">
        <v>244</v>
      </c>
      <c r="B46" s="22">
        <v>44974</v>
      </c>
      <c r="C46" s="13" t="s">
        <v>239</v>
      </c>
      <c r="D46" s="13" t="s">
        <v>22</v>
      </c>
      <c r="E46" s="13" t="s">
        <v>15</v>
      </c>
      <c r="F46" s="13"/>
      <c r="G46" s="13" t="s">
        <v>151</v>
      </c>
      <c r="H46" s="24" t="s">
        <v>152</v>
      </c>
      <c r="I46" s="14">
        <v>325.04000000000002</v>
      </c>
      <c r="J46" s="15">
        <v>44990</v>
      </c>
      <c r="K46" s="15">
        <v>45000</v>
      </c>
      <c r="L46" s="37">
        <v>325.04000000000002</v>
      </c>
      <c r="M46" s="37" t="s">
        <v>249</v>
      </c>
      <c r="N46" s="13" t="s">
        <v>242</v>
      </c>
    </row>
    <row r="47" spans="1:14" x14ac:dyDescent="0.25">
      <c r="A47" s="23" t="s">
        <v>260</v>
      </c>
      <c r="B47" s="22">
        <v>44978</v>
      </c>
      <c r="C47" s="13" t="s">
        <v>250</v>
      </c>
      <c r="D47" s="13" t="s">
        <v>22</v>
      </c>
      <c r="E47" s="13" t="s">
        <v>15</v>
      </c>
      <c r="F47" s="13"/>
      <c r="G47" s="13" t="s">
        <v>251</v>
      </c>
      <c r="H47" s="24" t="s">
        <v>252</v>
      </c>
      <c r="I47" s="14">
        <v>130</v>
      </c>
      <c r="J47" s="15">
        <v>44964</v>
      </c>
      <c r="K47" s="15">
        <v>45004</v>
      </c>
      <c r="L47" s="37">
        <v>130</v>
      </c>
      <c r="M47" s="37" t="s">
        <v>269</v>
      </c>
      <c r="N47" s="13" t="s">
        <v>266</v>
      </c>
    </row>
    <row r="48" spans="1:14" x14ac:dyDescent="0.25">
      <c r="A48" s="23" t="s">
        <v>261</v>
      </c>
      <c r="B48" s="22">
        <v>44978</v>
      </c>
      <c r="C48" s="13" t="s">
        <v>253</v>
      </c>
      <c r="D48" s="13" t="s">
        <v>22</v>
      </c>
      <c r="E48" s="13" t="s">
        <v>15</v>
      </c>
      <c r="F48" s="13"/>
      <c r="G48" s="13" t="s">
        <v>254</v>
      </c>
      <c r="H48" s="24" t="s">
        <v>255</v>
      </c>
      <c r="I48" s="14">
        <v>12000</v>
      </c>
      <c r="J48" s="15">
        <v>44927</v>
      </c>
      <c r="K48" s="15">
        <v>45291</v>
      </c>
      <c r="L48" s="37">
        <f>1020+1020+1020+1020+1020+1020</f>
        <v>6120</v>
      </c>
      <c r="M48" s="37" t="s">
        <v>283</v>
      </c>
      <c r="N48" s="13" t="s">
        <v>267</v>
      </c>
    </row>
    <row r="49" spans="1:14" x14ac:dyDescent="0.25">
      <c r="A49" s="23" t="s">
        <v>262</v>
      </c>
      <c r="B49" s="22">
        <v>44978</v>
      </c>
      <c r="C49" s="13" t="s">
        <v>256</v>
      </c>
      <c r="D49" s="13" t="s">
        <v>120</v>
      </c>
      <c r="E49" s="16" t="s">
        <v>15</v>
      </c>
      <c r="F49" s="13"/>
      <c r="G49" s="13" t="s">
        <v>257</v>
      </c>
      <c r="H49" s="24" t="s">
        <v>258</v>
      </c>
      <c r="I49" s="14">
        <v>225</v>
      </c>
      <c r="J49" s="15">
        <v>44964</v>
      </c>
      <c r="K49" s="15">
        <v>44964</v>
      </c>
      <c r="L49" s="37">
        <v>225</v>
      </c>
      <c r="M49" s="37" t="s">
        <v>270</v>
      </c>
      <c r="N49" s="13" t="s">
        <v>264</v>
      </c>
    </row>
    <row r="50" spans="1:14" ht="33.75" x14ac:dyDescent="0.25">
      <c r="A50" s="23" t="s">
        <v>263</v>
      </c>
      <c r="B50" s="22">
        <v>44978</v>
      </c>
      <c r="C50" s="13" t="s">
        <v>378</v>
      </c>
      <c r="D50" s="13" t="s">
        <v>120</v>
      </c>
      <c r="E50" s="13" t="s">
        <v>48</v>
      </c>
      <c r="F50" s="13" t="s">
        <v>259</v>
      </c>
      <c r="G50" s="13" t="s">
        <v>296</v>
      </c>
      <c r="H50" s="24" t="s">
        <v>297</v>
      </c>
      <c r="I50" s="14">
        <v>105.05</v>
      </c>
      <c r="J50" s="15">
        <v>44977</v>
      </c>
      <c r="K50" s="15">
        <v>44985</v>
      </c>
      <c r="L50" s="37">
        <v>105.5</v>
      </c>
      <c r="M50" s="37" t="s">
        <v>298</v>
      </c>
      <c r="N50" s="13" t="s">
        <v>265</v>
      </c>
    </row>
    <row r="51" spans="1:14" ht="22.5" x14ac:dyDescent="0.25">
      <c r="A51" s="23" t="s">
        <v>271</v>
      </c>
      <c r="B51" s="22">
        <v>44979</v>
      </c>
      <c r="C51" s="13" t="s">
        <v>272</v>
      </c>
      <c r="D51" s="13" t="s">
        <v>120</v>
      </c>
      <c r="E51" s="16" t="s">
        <v>15</v>
      </c>
      <c r="F51" s="13"/>
      <c r="G51" s="13" t="s">
        <v>273</v>
      </c>
      <c r="H51" s="24" t="s">
        <v>274</v>
      </c>
      <c r="I51" s="14">
        <v>600</v>
      </c>
      <c r="J51" s="15">
        <v>44981</v>
      </c>
      <c r="K51" s="15">
        <v>44980</v>
      </c>
      <c r="L51" s="37">
        <v>600</v>
      </c>
      <c r="M51" s="37" t="s">
        <v>281</v>
      </c>
      <c r="N51" s="13" t="s">
        <v>279</v>
      </c>
    </row>
    <row r="52" spans="1:14" x14ac:dyDescent="0.25">
      <c r="A52" s="23" t="s">
        <v>275</v>
      </c>
      <c r="B52" s="22">
        <v>44979</v>
      </c>
      <c r="C52" s="13" t="s">
        <v>276</v>
      </c>
      <c r="D52" s="13" t="s">
        <v>120</v>
      </c>
      <c r="E52" s="16" t="s">
        <v>15</v>
      </c>
      <c r="F52" s="13"/>
      <c r="G52" s="13" t="s">
        <v>277</v>
      </c>
      <c r="H52" s="24" t="s">
        <v>278</v>
      </c>
      <c r="I52" s="14">
        <v>475.41</v>
      </c>
      <c r="J52" s="15"/>
      <c r="K52" s="15"/>
      <c r="L52" s="37">
        <v>475.41</v>
      </c>
      <c r="M52" s="37" t="s">
        <v>282</v>
      </c>
      <c r="N52" s="13" t="s">
        <v>280</v>
      </c>
    </row>
    <row r="53" spans="1:14" ht="22.5" x14ac:dyDescent="0.25">
      <c r="A53" s="23" t="s">
        <v>290</v>
      </c>
      <c r="B53" s="22">
        <v>44980</v>
      </c>
      <c r="C53" s="13" t="s">
        <v>289</v>
      </c>
      <c r="D53" s="13" t="s">
        <v>120</v>
      </c>
      <c r="E53" s="16" t="s">
        <v>15</v>
      </c>
      <c r="F53" s="13"/>
      <c r="G53" s="13" t="s">
        <v>288</v>
      </c>
      <c r="H53" s="24" t="s">
        <v>287</v>
      </c>
      <c r="I53" s="14">
        <v>50</v>
      </c>
      <c r="J53" s="15">
        <v>44977</v>
      </c>
      <c r="K53" s="15">
        <v>44980</v>
      </c>
      <c r="L53" s="37"/>
      <c r="M53" s="37" t="s">
        <v>299</v>
      </c>
      <c r="N53" s="13" t="s">
        <v>286</v>
      </c>
    </row>
    <row r="54" spans="1:14" x14ac:dyDescent="0.25">
      <c r="A54" s="23" t="s">
        <v>284</v>
      </c>
      <c r="B54" s="22">
        <v>44981</v>
      </c>
      <c r="C54" s="13" t="s">
        <v>285</v>
      </c>
      <c r="D54" s="13" t="s">
        <v>120</v>
      </c>
      <c r="E54" s="16" t="s">
        <v>15</v>
      </c>
      <c r="F54" s="13"/>
      <c r="G54" s="13" t="s">
        <v>232</v>
      </c>
      <c r="H54" s="24" t="s">
        <v>233</v>
      </c>
      <c r="I54" s="14">
        <v>75</v>
      </c>
      <c r="J54" s="15"/>
      <c r="K54" s="15"/>
      <c r="L54" s="37">
        <v>75</v>
      </c>
      <c r="M54" s="37" t="s">
        <v>309</v>
      </c>
      <c r="N54" s="13" t="s">
        <v>300</v>
      </c>
    </row>
    <row r="55" spans="1:14" x14ac:dyDescent="0.25">
      <c r="A55" s="23" t="s">
        <v>301</v>
      </c>
      <c r="B55" s="22">
        <v>44984</v>
      </c>
      <c r="C55" s="13" t="s">
        <v>291</v>
      </c>
      <c r="D55" s="13" t="s">
        <v>22</v>
      </c>
      <c r="E55" s="16" t="s">
        <v>15</v>
      </c>
      <c r="F55" s="13"/>
      <c r="G55" s="13" t="s">
        <v>292</v>
      </c>
      <c r="H55" s="24" t="s">
        <v>293</v>
      </c>
      <c r="I55" s="14">
        <v>77.3</v>
      </c>
      <c r="J55" s="15">
        <v>44936</v>
      </c>
      <c r="K55" s="15">
        <v>44946</v>
      </c>
      <c r="L55" s="37">
        <v>77.3</v>
      </c>
      <c r="M55" s="37" t="s">
        <v>310</v>
      </c>
      <c r="N55" s="13" t="s">
        <v>303</v>
      </c>
    </row>
    <row r="56" spans="1:14" x14ac:dyDescent="0.25">
      <c r="A56" s="23" t="s">
        <v>302</v>
      </c>
      <c r="B56" s="22">
        <v>44984</v>
      </c>
      <c r="C56" s="13" t="s">
        <v>294</v>
      </c>
      <c r="D56" s="13" t="s">
        <v>22</v>
      </c>
      <c r="E56" s="16" t="s">
        <v>15</v>
      </c>
      <c r="F56" s="13"/>
      <c r="G56" s="13" t="s">
        <v>292</v>
      </c>
      <c r="H56" s="24" t="s">
        <v>293</v>
      </c>
      <c r="I56" s="14">
        <v>240</v>
      </c>
      <c r="J56" s="15">
        <v>44946</v>
      </c>
      <c r="K56" s="15">
        <v>44950</v>
      </c>
      <c r="L56" s="37">
        <v>240</v>
      </c>
      <c r="M56" s="37" t="s">
        <v>311</v>
      </c>
      <c r="N56" s="13" t="s">
        <v>304</v>
      </c>
    </row>
    <row r="57" spans="1:14" x14ac:dyDescent="0.25">
      <c r="A57" s="23" t="s">
        <v>305</v>
      </c>
      <c r="B57" s="22">
        <v>44984</v>
      </c>
      <c r="C57" s="13" t="s">
        <v>295</v>
      </c>
      <c r="D57" s="13" t="s">
        <v>22</v>
      </c>
      <c r="E57" s="16" t="s">
        <v>15</v>
      </c>
      <c r="F57" s="13"/>
      <c r="G57" s="13" t="s">
        <v>292</v>
      </c>
      <c r="H57" s="24" t="s">
        <v>293</v>
      </c>
      <c r="I57" s="14">
        <v>194</v>
      </c>
      <c r="J57" s="15">
        <v>44958</v>
      </c>
      <c r="K57" s="15">
        <v>44960</v>
      </c>
      <c r="L57" s="37">
        <v>194</v>
      </c>
      <c r="M57" s="37" t="s">
        <v>312</v>
      </c>
      <c r="N57" s="13" t="s">
        <v>306</v>
      </c>
    </row>
    <row r="58" spans="1:14" ht="22.5" x14ac:dyDescent="0.25">
      <c r="A58" s="23" t="s">
        <v>307</v>
      </c>
      <c r="B58" s="22">
        <v>44984</v>
      </c>
      <c r="C58" s="13" t="s">
        <v>308</v>
      </c>
      <c r="D58" s="13" t="s">
        <v>120</v>
      </c>
      <c r="E58" s="13" t="s">
        <v>48</v>
      </c>
      <c r="F58" s="13" t="s">
        <v>121</v>
      </c>
      <c r="G58" s="13" t="s">
        <v>122</v>
      </c>
      <c r="H58" s="26">
        <v>14197361000</v>
      </c>
      <c r="I58" s="14">
        <v>134.62</v>
      </c>
      <c r="J58" s="15">
        <v>44984</v>
      </c>
      <c r="K58" s="15">
        <v>44988</v>
      </c>
      <c r="L58" s="37">
        <v>134.62</v>
      </c>
      <c r="M58" s="37" t="s">
        <v>314</v>
      </c>
      <c r="N58" s="13" t="s">
        <v>313</v>
      </c>
    </row>
    <row r="59" spans="1:14" x14ac:dyDescent="0.25">
      <c r="A59" s="23" t="s">
        <v>315</v>
      </c>
      <c r="B59" s="22">
        <v>44986</v>
      </c>
      <c r="C59" s="13" t="s">
        <v>316</v>
      </c>
      <c r="D59" s="13" t="s">
        <v>120</v>
      </c>
      <c r="E59" s="16" t="s">
        <v>15</v>
      </c>
      <c r="F59" s="13"/>
      <c r="G59" s="13" t="s">
        <v>317</v>
      </c>
      <c r="H59" s="24" t="s">
        <v>318</v>
      </c>
      <c r="I59" s="14">
        <v>250</v>
      </c>
      <c r="J59" s="15">
        <v>44985</v>
      </c>
      <c r="K59" s="15">
        <v>44991</v>
      </c>
      <c r="L59" s="37">
        <v>250</v>
      </c>
      <c r="M59" s="37" t="s">
        <v>345</v>
      </c>
      <c r="N59" s="13" t="s">
        <v>319</v>
      </c>
    </row>
    <row r="60" spans="1:14" ht="22.5" x14ac:dyDescent="0.25">
      <c r="A60" s="23" t="s">
        <v>324</v>
      </c>
      <c r="B60" s="22">
        <v>44986</v>
      </c>
      <c r="C60" s="13" t="s">
        <v>320</v>
      </c>
      <c r="D60" s="13" t="s">
        <v>120</v>
      </c>
      <c r="E60" s="16" t="s">
        <v>15</v>
      </c>
      <c r="F60" s="13"/>
      <c r="G60" s="13" t="s">
        <v>321</v>
      </c>
      <c r="H60" s="24" t="s">
        <v>322</v>
      </c>
      <c r="I60" s="14">
        <v>365.4</v>
      </c>
      <c r="J60" s="15">
        <v>44991</v>
      </c>
      <c r="K60" s="15">
        <v>44998</v>
      </c>
      <c r="L60" s="37">
        <v>365.4</v>
      </c>
      <c r="M60" s="37" t="s">
        <v>346</v>
      </c>
      <c r="N60" s="13" t="s">
        <v>323</v>
      </c>
    </row>
    <row r="61" spans="1:14" x14ac:dyDescent="0.25">
      <c r="A61" s="23" t="s">
        <v>325</v>
      </c>
      <c r="B61" s="22">
        <v>44986</v>
      </c>
      <c r="C61" s="13" t="s">
        <v>326</v>
      </c>
      <c r="D61" s="13" t="s">
        <v>22</v>
      </c>
      <c r="E61" s="16" t="s">
        <v>15</v>
      </c>
      <c r="F61" s="13"/>
      <c r="G61" s="13" t="s">
        <v>327</v>
      </c>
      <c r="H61" s="26">
        <v>14305571003</v>
      </c>
      <c r="I61" s="14">
        <v>344.5</v>
      </c>
      <c r="J61" s="15">
        <v>44986</v>
      </c>
      <c r="K61" s="15">
        <v>45016</v>
      </c>
      <c r="L61" s="37">
        <v>344.5</v>
      </c>
      <c r="M61" s="37" t="s">
        <v>348</v>
      </c>
      <c r="N61" s="13" t="s">
        <v>340</v>
      </c>
    </row>
    <row r="62" spans="1:14" ht="22.5" x14ac:dyDescent="0.25">
      <c r="A62" s="23" t="s">
        <v>329</v>
      </c>
      <c r="B62" s="22">
        <v>44987</v>
      </c>
      <c r="C62" s="13" t="s">
        <v>328</v>
      </c>
      <c r="D62" s="13" t="s">
        <v>120</v>
      </c>
      <c r="E62" s="13" t="s">
        <v>48</v>
      </c>
      <c r="F62" s="13" t="s">
        <v>127</v>
      </c>
      <c r="G62" s="13" t="s">
        <v>330</v>
      </c>
      <c r="H62" s="24" t="s">
        <v>331</v>
      </c>
      <c r="I62" s="14">
        <v>695</v>
      </c>
      <c r="J62" s="15">
        <v>44987</v>
      </c>
      <c r="K62" s="15">
        <v>44992</v>
      </c>
      <c r="L62" s="37">
        <v>569.66999999999996</v>
      </c>
      <c r="M62" s="37" t="s">
        <v>347</v>
      </c>
      <c r="N62" s="13" t="s">
        <v>412</v>
      </c>
    </row>
    <row r="63" spans="1:14" ht="22.5" x14ac:dyDescent="0.25">
      <c r="A63" s="23" t="s">
        <v>335</v>
      </c>
      <c r="B63" s="22">
        <v>44987</v>
      </c>
      <c r="C63" s="13" t="s">
        <v>332</v>
      </c>
      <c r="D63" s="13" t="s">
        <v>22</v>
      </c>
      <c r="E63" s="16" t="s">
        <v>15</v>
      </c>
      <c r="F63" s="13"/>
      <c r="G63" s="13" t="s">
        <v>333</v>
      </c>
      <c r="H63" s="24" t="s">
        <v>334</v>
      </c>
      <c r="I63" s="14">
        <v>2000</v>
      </c>
      <c r="J63" s="15">
        <v>44896</v>
      </c>
      <c r="K63" s="15">
        <v>44971</v>
      </c>
      <c r="L63" s="37">
        <v>2000</v>
      </c>
      <c r="M63" s="37" t="s">
        <v>349</v>
      </c>
      <c r="N63" s="13" t="s">
        <v>342</v>
      </c>
    </row>
    <row r="64" spans="1:14" ht="22.5" x14ac:dyDescent="0.25">
      <c r="A64" s="23" t="s">
        <v>337</v>
      </c>
      <c r="B64" s="22">
        <v>44987</v>
      </c>
      <c r="C64" s="13" t="s">
        <v>336</v>
      </c>
      <c r="D64" s="13" t="s">
        <v>120</v>
      </c>
      <c r="E64" s="16" t="s">
        <v>15</v>
      </c>
      <c r="F64" s="13"/>
      <c r="G64" s="13" t="s">
        <v>151</v>
      </c>
      <c r="H64" s="24" t="s">
        <v>152</v>
      </c>
      <c r="I64" s="14">
        <v>75</v>
      </c>
      <c r="J64" s="15">
        <v>44987</v>
      </c>
      <c r="K64" s="15">
        <v>45031</v>
      </c>
      <c r="L64" s="37">
        <v>75</v>
      </c>
      <c r="M64" s="37" t="s">
        <v>352</v>
      </c>
      <c r="N64" s="13" t="s">
        <v>343</v>
      </c>
    </row>
    <row r="65" spans="1:14" x14ac:dyDescent="0.25">
      <c r="A65" s="23" t="s">
        <v>351</v>
      </c>
      <c r="B65" s="22">
        <v>44988</v>
      </c>
      <c r="C65" s="13" t="s">
        <v>338</v>
      </c>
      <c r="D65" s="13" t="s">
        <v>16</v>
      </c>
      <c r="E65" s="13" t="s">
        <v>15</v>
      </c>
      <c r="F65" s="13"/>
      <c r="G65" s="13" t="s">
        <v>73</v>
      </c>
      <c r="H65" s="17" t="s">
        <v>74</v>
      </c>
      <c r="I65" s="14">
        <v>100</v>
      </c>
      <c r="J65" s="15">
        <v>44622</v>
      </c>
      <c r="K65" s="15">
        <v>44622</v>
      </c>
      <c r="L65" s="37">
        <v>100</v>
      </c>
      <c r="M65" s="37" t="s">
        <v>363</v>
      </c>
      <c r="N65" s="13" t="s">
        <v>350</v>
      </c>
    </row>
    <row r="66" spans="1:14" ht="22.5" x14ac:dyDescent="0.25">
      <c r="A66" s="23" t="s">
        <v>341</v>
      </c>
      <c r="B66" s="22">
        <v>44988</v>
      </c>
      <c r="C66" s="13" t="s">
        <v>339</v>
      </c>
      <c r="D66" s="13" t="s">
        <v>22</v>
      </c>
      <c r="E66" s="16" t="s">
        <v>15</v>
      </c>
      <c r="F66" s="13"/>
      <c r="G66" s="13" t="s">
        <v>344</v>
      </c>
      <c r="H66" s="17" t="s">
        <v>357</v>
      </c>
      <c r="I66" s="14">
        <v>100</v>
      </c>
      <c r="J66" s="15">
        <v>44622</v>
      </c>
      <c r="K66" s="15">
        <v>44623</v>
      </c>
      <c r="L66" s="37">
        <v>102</v>
      </c>
      <c r="M66" s="37" t="s">
        <v>372</v>
      </c>
      <c r="N66" s="13" t="s">
        <v>931</v>
      </c>
    </row>
    <row r="67" spans="1:14" ht="22.5" x14ac:dyDescent="0.25">
      <c r="A67" s="23" t="s">
        <v>353</v>
      </c>
      <c r="B67" s="22">
        <v>44991</v>
      </c>
      <c r="C67" s="13" t="s">
        <v>355</v>
      </c>
      <c r="D67" s="13" t="s">
        <v>120</v>
      </c>
      <c r="E67" s="16" t="s">
        <v>15</v>
      </c>
      <c r="F67" s="13"/>
      <c r="G67" s="13" t="s">
        <v>354</v>
      </c>
      <c r="H67" s="17" t="s">
        <v>356</v>
      </c>
      <c r="I67" s="14">
        <v>19.13</v>
      </c>
      <c r="J67" s="15">
        <v>44991</v>
      </c>
      <c r="K67" s="15">
        <v>45016</v>
      </c>
      <c r="L67" s="37">
        <v>19.13</v>
      </c>
      <c r="M67" s="37" t="s">
        <v>364</v>
      </c>
      <c r="N67" s="13" t="s">
        <v>358</v>
      </c>
    </row>
    <row r="68" spans="1:14" ht="28.5" customHeight="1" x14ac:dyDescent="0.25">
      <c r="A68" s="23" t="s">
        <v>359</v>
      </c>
      <c r="B68" s="22">
        <v>44993</v>
      </c>
      <c r="C68" s="13" t="s">
        <v>360</v>
      </c>
      <c r="D68" s="13" t="s">
        <v>22</v>
      </c>
      <c r="E68" s="16" t="s">
        <v>15</v>
      </c>
      <c r="F68" s="13"/>
      <c r="G68" s="13" t="s">
        <v>361</v>
      </c>
      <c r="H68" s="17"/>
      <c r="I68" s="14">
        <v>48.85</v>
      </c>
      <c r="J68" s="15">
        <v>44993</v>
      </c>
      <c r="K68" s="15">
        <v>45358</v>
      </c>
      <c r="L68" s="37">
        <v>48.85</v>
      </c>
      <c r="M68" s="37" t="s">
        <v>365</v>
      </c>
      <c r="N68" s="13" t="s">
        <v>362</v>
      </c>
    </row>
    <row r="69" spans="1:14" x14ac:dyDescent="0.2">
      <c r="A69" s="27" t="s">
        <v>366</v>
      </c>
      <c r="B69" s="22">
        <v>44995</v>
      </c>
      <c r="C69" s="13" t="s">
        <v>367</v>
      </c>
      <c r="D69" s="13" t="s">
        <v>120</v>
      </c>
      <c r="E69" s="16" t="s">
        <v>15</v>
      </c>
      <c r="F69" s="13"/>
      <c r="G69" s="13" t="s">
        <v>49</v>
      </c>
      <c r="H69" s="24" t="s">
        <v>115</v>
      </c>
      <c r="I69" s="14">
        <v>26000</v>
      </c>
      <c r="J69" s="15">
        <v>44999</v>
      </c>
      <c r="K69" s="15">
        <v>44999</v>
      </c>
      <c r="L69" s="37">
        <f>25092.86</f>
        <v>25092.86</v>
      </c>
      <c r="M69" s="37" t="s">
        <v>380</v>
      </c>
      <c r="N69" s="13" t="s">
        <v>368</v>
      </c>
    </row>
    <row r="70" spans="1:14" x14ac:dyDescent="0.25">
      <c r="A70" s="23" t="s">
        <v>369</v>
      </c>
      <c r="B70" s="22">
        <v>44998</v>
      </c>
      <c r="C70" s="13" t="s">
        <v>370</v>
      </c>
      <c r="D70" s="13" t="s">
        <v>120</v>
      </c>
      <c r="E70" s="16" t="s">
        <v>15</v>
      </c>
      <c r="F70" s="13"/>
      <c r="G70" s="13" t="s">
        <v>236</v>
      </c>
      <c r="H70" s="17" t="s">
        <v>237</v>
      </c>
      <c r="I70" s="14">
        <v>1190</v>
      </c>
      <c r="J70" s="15">
        <v>44998</v>
      </c>
      <c r="K70" s="15">
        <v>45028</v>
      </c>
      <c r="L70" s="37">
        <v>1190</v>
      </c>
      <c r="M70" s="37" t="s">
        <v>373</v>
      </c>
      <c r="N70" s="13" t="s">
        <v>371</v>
      </c>
    </row>
    <row r="71" spans="1:14" ht="22.5" x14ac:dyDescent="0.25">
      <c r="A71" s="23" t="s">
        <v>374</v>
      </c>
      <c r="B71" s="22">
        <v>44998</v>
      </c>
      <c r="C71" s="13" t="s">
        <v>375</v>
      </c>
      <c r="D71" s="13" t="s">
        <v>120</v>
      </c>
      <c r="E71" s="16" t="s">
        <v>15</v>
      </c>
      <c r="F71" s="13"/>
      <c r="G71" s="13" t="s">
        <v>376</v>
      </c>
      <c r="H71" s="17" t="s">
        <v>377</v>
      </c>
      <c r="I71" s="14">
        <v>9792</v>
      </c>
      <c r="J71" s="15">
        <v>44927</v>
      </c>
      <c r="K71" s="15">
        <v>45291</v>
      </c>
      <c r="L71" s="37">
        <f>2448+816+816+816+816+816</f>
        <v>6528</v>
      </c>
      <c r="M71" s="37" t="s">
        <v>391</v>
      </c>
      <c r="N71" s="13" t="s">
        <v>379</v>
      </c>
    </row>
    <row r="72" spans="1:14" x14ac:dyDescent="0.25">
      <c r="A72" s="23" t="s">
        <v>381</v>
      </c>
      <c r="B72" s="22">
        <v>45002</v>
      </c>
      <c r="C72" s="13" t="s">
        <v>384</v>
      </c>
      <c r="D72" s="13" t="s">
        <v>22</v>
      </c>
      <c r="E72" s="16" t="s">
        <v>15</v>
      </c>
      <c r="F72" s="13"/>
      <c r="G72" s="13" t="s">
        <v>382</v>
      </c>
      <c r="H72" s="17" t="s">
        <v>383</v>
      </c>
      <c r="I72" s="14">
        <v>5302</v>
      </c>
      <c r="J72" s="15">
        <v>45005</v>
      </c>
      <c r="K72" s="15">
        <v>45066</v>
      </c>
      <c r="L72" s="37">
        <v>1302</v>
      </c>
      <c r="M72" s="37" t="s">
        <v>392</v>
      </c>
      <c r="N72" s="13" t="s">
        <v>413</v>
      </c>
    </row>
    <row r="73" spans="1:14" x14ac:dyDescent="0.25">
      <c r="A73" s="23" t="s">
        <v>390</v>
      </c>
      <c r="B73" s="22">
        <v>45005</v>
      </c>
      <c r="C73" s="13" t="s">
        <v>385</v>
      </c>
      <c r="D73" s="13" t="s">
        <v>22</v>
      </c>
      <c r="E73" s="16" t="s">
        <v>15</v>
      </c>
      <c r="F73" s="13"/>
      <c r="G73" s="13" t="s">
        <v>386</v>
      </c>
      <c r="H73" s="17" t="s">
        <v>387</v>
      </c>
      <c r="I73" s="14">
        <v>800</v>
      </c>
      <c r="J73" s="15">
        <v>45005</v>
      </c>
      <c r="K73" s="15">
        <v>45046</v>
      </c>
      <c r="L73" s="37">
        <v>800</v>
      </c>
      <c r="M73" s="37" t="s">
        <v>398</v>
      </c>
      <c r="N73" s="13" t="s">
        <v>414</v>
      </c>
    </row>
    <row r="74" spans="1:14" x14ac:dyDescent="0.25">
      <c r="A74" s="23" t="s">
        <v>389</v>
      </c>
      <c r="B74" s="22">
        <v>45005</v>
      </c>
      <c r="C74" s="13" t="s">
        <v>388</v>
      </c>
      <c r="D74" s="13" t="s">
        <v>120</v>
      </c>
      <c r="E74" s="16" t="s">
        <v>15</v>
      </c>
      <c r="F74" s="13"/>
      <c r="G74" s="13" t="s">
        <v>151</v>
      </c>
      <c r="H74" s="24" t="s">
        <v>152</v>
      </c>
      <c r="I74" s="14">
        <v>74</v>
      </c>
      <c r="J74" s="15">
        <v>45005</v>
      </c>
      <c r="K74" s="15">
        <v>45016</v>
      </c>
      <c r="L74" s="37">
        <v>74</v>
      </c>
      <c r="M74" s="37" t="s">
        <v>397</v>
      </c>
      <c r="N74" s="13" t="s">
        <v>415</v>
      </c>
    </row>
    <row r="75" spans="1:14" x14ac:dyDescent="0.25">
      <c r="A75" s="23" t="s">
        <v>394</v>
      </c>
      <c r="B75" s="22">
        <v>45007</v>
      </c>
      <c r="C75" s="13" t="s">
        <v>393</v>
      </c>
      <c r="D75" s="13" t="s">
        <v>120</v>
      </c>
      <c r="E75" s="16" t="s">
        <v>15</v>
      </c>
      <c r="F75" s="13"/>
      <c r="G75" s="13" t="s">
        <v>330</v>
      </c>
      <c r="H75" s="24" t="s">
        <v>331</v>
      </c>
      <c r="I75" s="14">
        <v>399.9</v>
      </c>
      <c r="J75" s="15">
        <v>45007</v>
      </c>
      <c r="K75" s="15">
        <v>45016</v>
      </c>
      <c r="L75" s="37">
        <v>327.79</v>
      </c>
      <c r="M75" s="37" t="s">
        <v>399</v>
      </c>
      <c r="N75" s="13" t="s">
        <v>416</v>
      </c>
    </row>
    <row r="76" spans="1:14" x14ac:dyDescent="0.25">
      <c r="A76" s="23" t="s">
        <v>395</v>
      </c>
      <c r="B76" s="22">
        <v>45007</v>
      </c>
      <c r="C76" s="13" t="s">
        <v>396</v>
      </c>
      <c r="D76" s="13" t="s">
        <v>22</v>
      </c>
      <c r="E76" s="16" t="s">
        <v>15</v>
      </c>
      <c r="F76" s="13"/>
      <c r="G76" s="13" t="s">
        <v>292</v>
      </c>
      <c r="H76" s="24" t="s">
        <v>293</v>
      </c>
      <c r="I76" s="14">
        <v>60</v>
      </c>
      <c r="J76" s="15">
        <v>45007</v>
      </c>
      <c r="K76" s="15">
        <v>45014</v>
      </c>
      <c r="L76" s="37"/>
      <c r="M76" s="37" t="s">
        <v>407</v>
      </c>
      <c r="N76" s="13" t="s">
        <v>417</v>
      </c>
    </row>
    <row r="77" spans="1:14" x14ac:dyDescent="0.25">
      <c r="A77" s="23" t="s">
        <v>402</v>
      </c>
      <c r="B77" s="22">
        <v>45007</v>
      </c>
      <c r="C77" s="13" t="s">
        <v>420</v>
      </c>
      <c r="D77" s="13" t="s">
        <v>22</v>
      </c>
      <c r="E77" s="16" t="s">
        <v>15</v>
      </c>
      <c r="F77" s="13"/>
      <c r="G77" s="13" t="s">
        <v>400</v>
      </c>
      <c r="H77" s="24" t="s">
        <v>401</v>
      </c>
      <c r="I77" s="14">
        <v>169.63</v>
      </c>
      <c r="J77" s="15">
        <v>45011</v>
      </c>
      <c r="K77" s="15">
        <v>45011</v>
      </c>
      <c r="L77" s="37"/>
      <c r="M77" s="37" t="s">
        <v>409</v>
      </c>
      <c r="N77" s="13" t="s">
        <v>418</v>
      </c>
    </row>
    <row r="78" spans="1:14" ht="22.5" x14ac:dyDescent="0.25">
      <c r="A78" s="23" t="s">
        <v>408</v>
      </c>
      <c r="B78" s="22">
        <v>45008</v>
      </c>
      <c r="C78" s="13" t="s">
        <v>403</v>
      </c>
      <c r="D78" s="13" t="s">
        <v>120</v>
      </c>
      <c r="E78" s="13" t="s">
        <v>48</v>
      </c>
      <c r="F78" s="13" t="s">
        <v>404</v>
      </c>
      <c r="G78" s="13" t="s">
        <v>405</v>
      </c>
      <c r="H78" s="24" t="s">
        <v>406</v>
      </c>
      <c r="I78" s="14">
        <v>266</v>
      </c>
      <c r="J78" s="15">
        <v>45008</v>
      </c>
      <c r="K78" s="15">
        <v>45034</v>
      </c>
      <c r="L78" s="37">
        <v>266</v>
      </c>
      <c r="M78" s="37" t="s">
        <v>410</v>
      </c>
      <c r="N78" s="13" t="s">
        <v>419</v>
      </c>
    </row>
    <row r="79" spans="1:14" ht="22.5" x14ac:dyDescent="0.2">
      <c r="A79" s="27" t="s">
        <v>424</v>
      </c>
      <c r="B79" s="22">
        <v>45019</v>
      </c>
      <c r="C79" s="13" t="s">
        <v>425</v>
      </c>
      <c r="D79" s="13" t="s">
        <v>22</v>
      </c>
      <c r="E79" s="16" t="s">
        <v>15</v>
      </c>
      <c r="F79" s="13"/>
      <c r="G79" s="13" t="s">
        <v>426</v>
      </c>
      <c r="H79" s="17" t="s">
        <v>17</v>
      </c>
      <c r="I79" s="14">
        <v>1390</v>
      </c>
      <c r="J79" s="15">
        <v>45014</v>
      </c>
      <c r="K79" s="15">
        <v>45016</v>
      </c>
      <c r="L79" s="37">
        <f>1390</f>
        <v>1390</v>
      </c>
      <c r="M79" s="37" t="s">
        <v>427</v>
      </c>
      <c r="N79" s="30" t="s">
        <v>428</v>
      </c>
    </row>
    <row r="80" spans="1:14" x14ac:dyDescent="0.2">
      <c r="A80" s="27" t="s">
        <v>429</v>
      </c>
      <c r="B80" s="22">
        <v>45019</v>
      </c>
      <c r="C80" s="13" t="s">
        <v>430</v>
      </c>
      <c r="D80" s="13" t="s">
        <v>16</v>
      </c>
      <c r="E80" s="16" t="s">
        <v>15</v>
      </c>
      <c r="F80" s="13"/>
      <c r="G80" s="13" t="s">
        <v>431</v>
      </c>
      <c r="H80" s="17" t="s">
        <v>432</v>
      </c>
      <c r="I80" s="14">
        <v>1500</v>
      </c>
      <c r="J80" s="15">
        <v>45015</v>
      </c>
      <c r="K80" s="15">
        <v>45046</v>
      </c>
      <c r="L80" s="37">
        <v>1500</v>
      </c>
      <c r="M80" s="37" t="s">
        <v>433</v>
      </c>
      <c r="N80" s="30" t="s">
        <v>434</v>
      </c>
    </row>
    <row r="81" spans="1:14" x14ac:dyDescent="0.2">
      <c r="A81" s="31" t="s">
        <v>435</v>
      </c>
      <c r="B81" s="32">
        <v>45019</v>
      </c>
      <c r="C81" s="1" t="s">
        <v>436</v>
      </c>
      <c r="D81" s="33" t="s">
        <v>120</v>
      </c>
      <c r="E81" s="30" t="s">
        <v>15</v>
      </c>
      <c r="G81" s="33" t="s">
        <v>127</v>
      </c>
      <c r="H81" s="34" t="s">
        <v>128</v>
      </c>
      <c r="I81" s="35">
        <v>3470</v>
      </c>
      <c r="J81" s="36">
        <v>45016</v>
      </c>
      <c r="K81" s="36">
        <v>45046</v>
      </c>
      <c r="L81" s="44">
        <f>3470</f>
        <v>3470</v>
      </c>
      <c r="M81" s="37" t="s">
        <v>437</v>
      </c>
      <c r="N81" s="30" t="s">
        <v>438</v>
      </c>
    </row>
    <row r="82" spans="1:14" x14ac:dyDescent="0.2">
      <c r="A82" s="27" t="s">
        <v>439</v>
      </c>
      <c r="B82" s="22">
        <v>45019</v>
      </c>
      <c r="C82" s="13" t="s">
        <v>440</v>
      </c>
      <c r="D82" s="13" t="s">
        <v>22</v>
      </c>
      <c r="E82" s="16" t="s">
        <v>15</v>
      </c>
      <c r="F82" s="13"/>
      <c r="G82" s="13" t="s">
        <v>441</v>
      </c>
      <c r="H82" s="26">
        <v>13630521006</v>
      </c>
      <c r="I82" s="14">
        <v>33000</v>
      </c>
      <c r="J82" s="15">
        <v>45017</v>
      </c>
      <c r="K82" s="15">
        <v>45199</v>
      </c>
      <c r="L82" s="37">
        <f>5500+5500</f>
        <v>11000</v>
      </c>
      <c r="M82" s="37" t="s">
        <v>442</v>
      </c>
      <c r="N82" s="13" t="s">
        <v>443</v>
      </c>
    </row>
    <row r="83" spans="1:14" x14ac:dyDescent="0.2">
      <c r="A83" s="27" t="s">
        <v>444</v>
      </c>
      <c r="B83" s="22">
        <v>45021</v>
      </c>
      <c r="C83" s="38" t="s">
        <v>445</v>
      </c>
      <c r="D83" s="13" t="s">
        <v>120</v>
      </c>
      <c r="E83" s="16" t="s">
        <v>15</v>
      </c>
      <c r="F83" s="13"/>
      <c r="G83" s="16" t="s">
        <v>446</v>
      </c>
      <c r="H83" s="17" t="s">
        <v>447</v>
      </c>
      <c r="I83" s="14">
        <v>530</v>
      </c>
      <c r="J83" s="15">
        <v>45019</v>
      </c>
      <c r="K83" s="15">
        <v>45046</v>
      </c>
      <c r="L83" s="37">
        <v>530</v>
      </c>
      <c r="M83" s="37" t="s">
        <v>448</v>
      </c>
      <c r="N83" s="13" t="s">
        <v>449</v>
      </c>
    </row>
    <row r="84" spans="1:14" x14ac:dyDescent="0.2">
      <c r="A84" s="27" t="s">
        <v>450</v>
      </c>
      <c r="B84" s="22">
        <v>45022</v>
      </c>
      <c r="C84" s="27" t="s">
        <v>451</v>
      </c>
      <c r="D84" s="13" t="s">
        <v>22</v>
      </c>
      <c r="E84" s="16" t="s">
        <v>15</v>
      </c>
      <c r="F84" s="13"/>
      <c r="G84" s="16" t="s">
        <v>172</v>
      </c>
      <c r="H84" s="17" t="s">
        <v>173</v>
      </c>
      <c r="I84" s="14">
        <v>5500</v>
      </c>
      <c r="J84" s="15">
        <v>45047</v>
      </c>
      <c r="K84" s="15">
        <v>45291</v>
      </c>
      <c r="L84" s="37"/>
      <c r="M84" s="37" t="s">
        <v>452</v>
      </c>
      <c r="N84" s="13" t="s">
        <v>453</v>
      </c>
    </row>
    <row r="85" spans="1:14" x14ac:dyDescent="0.2">
      <c r="A85" s="27" t="s">
        <v>454</v>
      </c>
      <c r="B85" s="22">
        <v>45027</v>
      </c>
      <c r="C85" s="13" t="s">
        <v>455</v>
      </c>
      <c r="D85" s="13" t="s">
        <v>22</v>
      </c>
      <c r="E85" s="16" t="s">
        <v>15</v>
      </c>
      <c r="F85" s="13"/>
      <c r="G85" s="13" t="s">
        <v>151</v>
      </c>
      <c r="H85" s="24" t="s">
        <v>152</v>
      </c>
      <c r="I85" s="14">
        <v>462.3</v>
      </c>
      <c r="J85" s="15">
        <v>45019</v>
      </c>
      <c r="K85" s="15">
        <v>45046</v>
      </c>
      <c r="L85" s="37">
        <v>462.3</v>
      </c>
      <c r="M85" s="37" t="s">
        <v>456</v>
      </c>
      <c r="N85" s="13" t="s">
        <v>457</v>
      </c>
    </row>
    <row r="86" spans="1:14" x14ac:dyDescent="0.2">
      <c r="A86" s="27" t="s">
        <v>458</v>
      </c>
      <c r="B86" s="22">
        <v>45027</v>
      </c>
      <c r="C86" s="13" t="s">
        <v>396</v>
      </c>
      <c r="D86" s="13" t="s">
        <v>22</v>
      </c>
      <c r="E86" s="16" t="s">
        <v>15</v>
      </c>
      <c r="F86" s="13"/>
      <c r="G86" s="13" t="s">
        <v>292</v>
      </c>
      <c r="H86" s="24" t="s">
        <v>293</v>
      </c>
      <c r="I86" s="14">
        <v>60</v>
      </c>
      <c r="J86" s="15">
        <v>45019</v>
      </c>
      <c r="K86" s="15">
        <v>45023</v>
      </c>
      <c r="L86" s="37"/>
      <c r="M86" s="37" t="s">
        <v>459</v>
      </c>
      <c r="N86" s="16" t="s">
        <v>460</v>
      </c>
    </row>
    <row r="87" spans="1:14" x14ac:dyDescent="0.2">
      <c r="A87" s="27" t="s">
        <v>461</v>
      </c>
      <c r="B87" s="22">
        <f ca="1">$B$87</f>
        <v>45027</v>
      </c>
      <c r="C87" s="13" t="s">
        <v>462</v>
      </c>
      <c r="D87" s="13" t="s">
        <v>22</v>
      </c>
      <c r="E87" s="16" t="s">
        <v>15</v>
      </c>
      <c r="F87" s="13"/>
      <c r="G87" s="13" t="s">
        <v>463</v>
      </c>
      <c r="H87" s="24" t="s">
        <v>464</v>
      </c>
      <c r="I87" s="14">
        <v>10928</v>
      </c>
      <c r="J87" s="15">
        <v>44927</v>
      </c>
      <c r="K87" s="15">
        <v>45291</v>
      </c>
      <c r="L87" s="37">
        <v>10928</v>
      </c>
      <c r="M87" s="37" t="s">
        <v>465</v>
      </c>
      <c r="N87" s="16" t="s">
        <v>466</v>
      </c>
    </row>
    <row r="88" spans="1:14" ht="22.5" x14ac:dyDescent="0.2">
      <c r="A88" s="27" t="s">
        <v>467</v>
      </c>
      <c r="B88" s="22">
        <v>45030</v>
      </c>
      <c r="C88" s="13" t="s">
        <v>468</v>
      </c>
      <c r="D88" s="13" t="s">
        <v>22</v>
      </c>
      <c r="E88" s="16" t="s">
        <v>15</v>
      </c>
      <c r="F88" s="13"/>
      <c r="G88" s="13" t="s">
        <v>463</v>
      </c>
      <c r="H88" s="24" t="s">
        <v>464</v>
      </c>
      <c r="I88" s="14">
        <v>80000</v>
      </c>
      <c r="J88" s="15">
        <v>44927</v>
      </c>
      <c r="K88" s="15">
        <v>45291</v>
      </c>
      <c r="L88" s="37">
        <f>1283.2+4905.6+6088+1937.6+2208+8227.2+2139.2+4958.4</f>
        <v>31747.200000000004</v>
      </c>
      <c r="M88" s="37" t="s">
        <v>469</v>
      </c>
      <c r="N88" s="16" t="s">
        <v>470</v>
      </c>
    </row>
    <row r="89" spans="1:14" x14ac:dyDescent="0.2">
      <c r="A89" s="27" t="s">
        <v>471</v>
      </c>
      <c r="B89" s="22">
        <v>45028</v>
      </c>
      <c r="C89" s="13" t="s">
        <v>472</v>
      </c>
      <c r="D89" s="13" t="s">
        <v>22</v>
      </c>
      <c r="E89" s="16" t="s">
        <v>15</v>
      </c>
      <c r="F89" s="13"/>
      <c r="G89" s="13" t="s">
        <v>232</v>
      </c>
      <c r="H89" s="24" t="s">
        <v>233</v>
      </c>
      <c r="I89" s="14">
        <v>335.8</v>
      </c>
      <c r="J89" s="15">
        <v>45022</v>
      </c>
      <c r="K89" s="15">
        <v>45027</v>
      </c>
      <c r="L89" s="37"/>
      <c r="M89" s="37" t="s">
        <v>473</v>
      </c>
      <c r="N89" s="13" t="s">
        <v>474</v>
      </c>
    </row>
    <row r="90" spans="1:14" x14ac:dyDescent="0.2">
      <c r="A90" s="27" t="s">
        <v>475</v>
      </c>
      <c r="B90" s="22">
        <v>45028</v>
      </c>
      <c r="C90" s="13" t="s">
        <v>476</v>
      </c>
      <c r="D90" s="13" t="s">
        <v>22</v>
      </c>
      <c r="E90" s="16" t="s">
        <v>15</v>
      </c>
      <c r="F90" s="13"/>
      <c r="G90" s="13" t="s">
        <v>151</v>
      </c>
      <c r="H90" s="24" t="s">
        <v>152</v>
      </c>
      <c r="I90" s="14">
        <v>4770</v>
      </c>
      <c r="J90" s="15">
        <v>45028</v>
      </c>
      <c r="K90" s="15">
        <v>45107</v>
      </c>
      <c r="L90" s="37">
        <v>2070</v>
      </c>
      <c r="M90" s="37" t="s">
        <v>477</v>
      </c>
      <c r="N90" s="13" t="s">
        <v>478</v>
      </c>
    </row>
    <row r="91" spans="1:14" x14ac:dyDescent="0.2">
      <c r="A91" s="27" t="s">
        <v>479</v>
      </c>
      <c r="B91" s="22">
        <v>45028</v>
      </c>
      <c r="C91" s="13" t="s">
        <v>480</v>
      </c>
      <c r="D91" s="13" t="s">
        <v>22</v>
      </c>
      <c r="E91" s="16" t="s">
        <v>15</v>
      </c>
      <c r="F91" s="13"/>
      <c r="G91" s="13" t="s">
        <v>481</v>
      </c>
      <c r="H91" s="24" t="s">
        <v>482</v>
      </c>
      <c r="I91" s="14">
        <v>700</v>
      </c>
      <c r="J91" s="15">
        <v>45036</v>
      </c>
      <c r="K91" s="15">
        <v>45199</v>
      </c>
      <c r="L91" s="37"/>
      <c r="M91" s="37" t="s">
        <v>483</v>
      </c>
      <c r="N91" s="13" t="s">
        <v>484</v>
      </c>
    </row>
    <row r="92" spans="1:14" ht="22.5" x14ac:dyDescent="0.2">
      <c r="A92" s="27" t="s">
        <v>485</v>
      </c>
      <c r="B92" s="22">
        <v>45028</v>
      </c>
      <c r="C92" s="13" t="s">
        <v>486</v>
      </c>
      <c r="D92" s="13" t="s">
        <v>22</v>
      </c>
      <c r="E92" s="16" t="s">
        <v>15</v>
      </c>
      <c r="F92" s="13"/>
      <c r="G92" s="13" t="s">
        <v>487</v>
      </c>
      <c r="H92" s="26">
        <v>14840591003</v>
      </c>
      <c r="I92" s="14">
        <v>1826.01</v>
      </c>
      <c r="J92" s="15">
        <v>45047</v>
      </c>
      <c r="K92" s="15">
        <v>45230</v>
      </c>
      <c r="L92" s="37">
        <v>1826.01</v>
      </c>
      <c r="M92" s="37" t="s">
        <v>488</v>
      </c>
      <c r="N92" s="16" t="s">
        <v>489</v>
      </c>
    </row>
    <row r="93" spans="1:14" ht="15.75" customHeight="1" x14ac:dyDescent="0.2">
      <c r="A93" s="27" t="s">
        <v>490</v>
      </c>
      <c r="B93" s="22">
        <v>45029</v>
      </c>
      <c r="C93" s="13" t="s">
        <v>491</v>
      </c>
      <c r="D93" s="13" t="s">
        <v>22</v>
      </c>
      <c r="E93" s="16" t="s">
        <v>15</v>
      </c>
      <c r="F93" s="13"/>
      <c r="G93" s="13" t="s">
        <v>85</v>
      </c>
      <c r="H93" s="17" t="s">
        <v>86</v>
      </c>
      <c r="I93" s="14">
        <v>2094.5700000000002</v>
      </c>
      <c r="J93" s="15">
        <v>45017</v>
      </c>
      <c r="K93" s="15">
        <v>45291</v>
      </c>
      <c r="L93" s="37"/>
      <c r="M93" s="37" t="s">
        <v>492</v>
      </c>
      <c r="N93" s="13" t="s">
        <v>493</v>
      </c>
    </row>
    <row r="94" spans="1:14" x14ac:dyDescent="0.2">
      <c r="A94" s="27" t="s">
        <v>494</v>
      </c>
      <c r="B94" s="22">
        <v>45029</v>
      </c>
      <c r="C94" s="13" t="s">
        <v>495</v>
      </c>
      <c r="D94" s="13" t="s">
        <v>120</v>
      </c>
      <c r="E94" s="16" t="s">
        <v>15</v>
      </c>
      <c r="F94" s="13"/>
      <c r="G94" s="13" t="s">
        <v>127</v>
      </c>
      <c r="H94" s="17" t="s">
        <v>128</v>
      </c>
      <c r="I94" s="14">
        <v>339</v>
      </c>
      <c r="J94" s="15">
        <v>45029</v>
      </c>
      <c r="K94" s="15">
        <v>45036</v>
      </c>
      <c r="L94" s="37">
        <v>339</v>
      </c>
      <c r="M94" s="37" t="s">
        <v>496</v>
      </c>
      <c r="N94" s="13" t="s">
        <v>497</v>
      </c>
    </row>
    <row r="95" spans="1:14" ht="22.5" x14ac:dyDescent="0.2">
      <c r="A95" s="27" t="s">
        <v>498</v>
      </c>
      <c r="B95" s="22">
        <v>45030</v>
      </c>
      <c r="C95" s="13" t="s">
        <v>499</v>
      </c>
      <c r="D95" s="13" t="s">
        <v>120</v>
      </c>
      <c r="E95" s="16" t="s">
        <v>15</v>
      </c>
      <c r="F95" s="13"/>
      <c r="G95" s="13" t="s">
        <v>151</v>
      </c>
      <c r="H95" s="24" t="s">
        <v>152</v>
      </c>
      <c r="I95" s="14">
        <v>112.5</v>
      </c>
      <c r="J95" s="15">
        <v>45029</v>
      </c>
      <c r="K95" s="15">
        <v>45046</v>
      </c>
      <c r="L95" s="37">
        <v>112.5</v>
      </c>
      <c r="M95" s="37" t="s">
        <v>500</v>
      </c>
      <c r="N95" s="13" t="s">
        <v>501</v>
      </c>
    </row>
    <row r="96" spans="1:14" x14ac:dyDescent="0.2">
      <c r="A96" s="27" t="s">
        <v>502</v>
      </c>
      <c r="B96" s="22">
        <v>45033</v>
      </c>
      <c r="C96" s="27" t="s">
        <v>503</v>
      </c>
      <c r="D96" s="13" t="s">
        <v>16</v>
      </c>
      <c r="E96" s="16" t="s">
        <v>15</v>
      </c>
      <c r="F96" s="13"/>
      <c r="G96" s="13" t="s">
        <v>73</v>
      </c>
      <c r="H96" s="17" t="s">
        <v>74</v>
      </c>
      <c r="I96" s="14">
        <v>1200</v>
      </c>
      <c r="J96" s="15">
        <v>45033</v>
      </c>
      <c r="K96" s="15">
        <v>45042</v>
      </c>
      <c r="L96" s="37">
        <v>1200</v>
      </c>
      <c r="M96" s="37" t="s">
        <v>504</v>
      </c>
      <c r="N96" s="13" t="s">
        <v>505</v>
      </c>
    </row>
    <row r="97" spans="1:14" x14ac:dyDescent="0.2">
      <c r="A97" s="27" t="s">
        <v>506</v>
      </c>
      <c r="B97" s="22">
        <v>45035</v>
      </c>
      <c r="C97" s="27" t="s">
        <v>507</v>
      </c>
      <c r="D97" s="13" t="s">
        <v>120</v>
      </c>
      <c r="E97" s="16" t="s">
        <v>15</v>
      </c>
      <c r="F97" s="13"/>
      <c r="G97" s="13" t="s">
        <v>292</v>
      </c>
      <c r="H97" s="24" t="s">
        <v>293</v>
      </c>
      <c r="I97" s="14">
        <v>110</v>
      </c>
      <c r="J97" s="15">
        <v>45042</v>
      </c>
      <c r="K97" s="15">
        <v>45043</v>
      </c>
      <c r="L97" s="37"/>
      <c r="M97" s="37" t="s">
        <v>508</v>
      </c>
      <c r="N97" s="13" t="s">
        <v>509</v>
      </c>
    </row>
    <row r="98" spans="1:14" x14ac:dyDescent="0.2">
      <c r="A98" s="27" t="s">
        <v>510</v>
      </c>
      <c r="B98" s="22">
        <v>45036</v>
      </c>
      <c r="C98" s="27" t="s">
        <v>511</v>
      </c>
      <c r="D98" s="13" t="s">
        <v>22</v>
      </c>
      <c r="E98" s="16" t="s">
        <v>15</v>
      </c>
      <c r="F98" s="13"/>
      <c r="G98" s="13" t="s">
        <v>512</v>
      </c>
      <c r="H98" s="26">
        <v>16947661001</v>
      </c>
      <c r="I98" s="14">
        <v>1500</v>
      </c>
      <c r="J98" s="15">
        <v>45017</v>
      </c>
      <c r="K98" s="15">
        <v>45747</v>
      </c>
      <c r="L98" s="37"/>
      <c r="M98" s="37" t="s">
        <v>513</v>
      </c>
      <c r="N98" s="13" t="s">
        <v>514</v>
      </c>
    </row>
    <row r="99" spans="1:14" ht="22.5" x14ac:dyDescent="0.2">
      <c r="A99" s="27" t="s">
        <v>515</v>
      </c>
      <c r="B99" s="22">
        <v>45037</v>
      </c>
      <c r="C99" s="27" t="s">
        <v>516</v>
      </c>
      <c r="D99" s="13" t="s">
        <v>22</v>
      </c>
      <c r="E99" s="16" t="s">
        <v>15</v>
      </c>
      <c r="F99" s="13"/>
      <c r="G99" s="16" t="s">
        <v>517</v>
      </c>
      <c r="H99" s="17" t="s">
        <v>518</v>
      </c>
      <c r="I99" s="14">
        <v>34000</v>
      </c>
      <c r="J99" s="15">
        <v>44986</v>
      </c>
      <c r="K99" s="15">
        <v>45107</v>
      </c>
      <c r="L99" s="37">
        <f>8514.81+7491.92+8517.09+7481.53</f>
        <v>32005.35</v>
      </c>
      <c r="M99" s="14" t="s">
        <v>929</v>
      </c>
      <c r="N99" s="13" t="s">
        <v>519</v>
      </c>
    </row>
    <row r="100" spans="1:14" ht="22.5" x14ac:dyDescent="0.2">
      <c r="A100" s="27" t="s">
        <v>520</v>
      </c>
      <c r="B100" s="22">
        <v>45037</v>
      </c>
      <c r="C100" s="13" t="s">
        <v>521</v>
      </c>
      <c r="D100" s="13" t="s">
        <v>22</v>
      </c>
      <c r="E100" s="16" t="s">
        <v>15</v>
      </c>
      <c r="F100" s="13"/>
      <c r="G100" s="16" t="s">
        <v>517</v>
      </c>
      <c r="H100" s="17" t="s">
        <v>518</v>
      </c>
      <c r="I100" s="14">
        <v>22000</v>
      </c>
      <c r="J100" s="15">
        <v>44986</v>
      </c>
      <c r="K100" s="15">
        <v>45107</v>
      </c>
      <c r="L100" s="37">
        <f>5764.87+7897.31+7479.25+6602.99</f>
        <v>27744.42</v>
      </c>
      <c r="M100" s="14" t="s">
        <v>930</v>
      </c>
      <c r="N100" s="13" t="s">
        <v>522</v>
      </c>
    </row>
    <row r="101" spans="1:14" x14ac:dyDescent="0.2">
      <c r="A101" s="27" t="s">
        <v>523</v>
      </c>
      <c r="B101" s="22">
        <v>45049</v>
      </c>
      <c r="C101" s="13" t="s">
        <v>524</v>
      </c>
      <c r="D101" s="13" t="s">
        <v>120</v>
      </c>
      <c r="E101" s="16" t="s">
        <v>15</v>
      </c>
      <c r="F101" s="13"/>
      <c r="G101" s="13" t="s">
        <v>525</v>
      </c>
      <c r="H101" s="17" t="s">
        <v>526</v>
      </c>
      <c r="I101" s="14">
        <v>6000</v>
      </c>
      <c r="J101" s="15">
        <v>45048</v>
      </c>
      <c r="K101" s="15">
        <v>45065</v>
      </c>
      <c r="L101" s="37">
        <v>6000</v>
      </c>
      <c r="M101" s="37" t="s">
        <v>527</v>
      </c>
      <c r="N101" s="13" t="s">
        <v>528</v>
      </c>
    </row>
    <row r="102" spans="1:14" x14ac:dyDescent="0.2">
      <c r="A102" s="27" t="s">
        <v>529</v>
      </c>
      <c r="B102" s="22">
        <v>45049</v>
      </c>
      <c r="C102" s="13" t="s">
        <v>530</v>
      </c>
      <c r="D102" s="13" t="s">
        <v>22</v>
      </c>
      <c r="E102" s="16" t="s">
        <v>15</v>
      </c>
      <c r="F102" s="13"/>
      <c r="G102" s="13" t="s">
        <v>531</v>
      </c>
      <c r="H102" s="24" t="s">
        <v>532</v>
      </c>
      <c r="I102" s="14">
        <v>16700</v>
      </c>
      <c r="J102" s="15">
        <v>44835</v>
      </c>
      <c r="K102" s="15">
        <v>45199</v>
      </c>
      <c r="L102" s="37">
        <v>16700</v>
      </c>
      <c r="M102" s="14" t="s">
        <v>533</v>
      </c>
      <c r="N102" s="13" t="s">
        <v>534</v>
      </c>
    </row>
    <row r="103" spans="1:14" x14ac:dyDescent="0.2">
      <c r="A103" s="27" t="s">
        <v>535</v>
      </c>
      <c r="B103" s="22">
        <v>45049</v>
      </c>
      <c r="C103" s="13" t="s">
        <v>536</v>
      </c>
      <c r="D103" s="13" t="s">
        <v>120</v>
      </c>
      <c r="E103" s="16" t="s">
        <v>15</v>
      </c>
      <c r="F103" s="13"/>
      <c r="G103" s="13" t="s">
        <v>537</v>
      </c>
      <c r="H103" s="24" t="s">
        <v>538</v>
      </c>
      <c r="I103" s="14">
        <v>171.09</v>
      </c>
      <c r="J103" s="15">
        <v>45048</v>
      </c>
      <c r="K103" s="15">
        <v>45061</v>
      </c>
      <c r="L103" s="37"/>
      <c r="M103" s="14" t="s">
        <v>539</v>
      </c>
      <c r="N103" s="13" t="s">
        <v>540</v>
      </c>
    </row>
    <row r="104" spans="1:14" x14ac:dyDescent="0.2">
      <c r="A104" s="27" t="s">
        <v>541</v>
      </c>
      <c r="B104" s="22">
        <v>45054</v>
      </c>
      <c r="C104" s="13" t="s">
        <v>542</v>
      </c>
      <c r="D104" s="13" t="s">
        <v>120</v>
      </c>
      <c r="E104" s="16" t="s">
        <v>15</v>
      </c>
      <c r="F104" s="13"/>
      <c r="G104" s="13" t="s">
        <v>543</v>
      </c>
      <c r="H104" s="24" t="s">
        <v>544</v>
      </c>
      <c r="I104" s="14">
        <v>400</v>
      </c>
      <c r="J104" s="15">
        <v>45054</v>
      </c>
      <c r="K104" s="15">
        <v>45066</v>
      </c>
      <c r="L104" s="37">
        <v>400</v>
      </c>
      <c r="M104" s="14" t="s">
        <v>545</v>
      </c>
      <c r="N104" s="13" t="s">
        <v>546</v>
      </c>
    </row>
    <row r="105" spans="1:14" x14ac:dyDescent="0.2">
      <c r="A105" s="27" t="s">
        <v>547</v>
      </c>
      <c r="B105" s="22">
        <v>45054</v>
      </c>
      <c r="C105" s="13" t="s">
        <v>548</v>
      </c>
      <c r="D105" s="13" t="s">
        <v>120</v>
      </c>
      <c r="E105" s="16" t="s">
        <v>15</v>
      </c>
      <c r="F105" s="13"/>
      <c r="G105" s="13" t="s">
        <v>537</v>
      </c>
      <c r="H105" s="24" t="s">
        <v>538</v>
      </c>
      <c r="I105" s="14">
        <v>174.3</v>
      </c>
      <c r="J105" s="15">
        <v>45051</v>
      </c>
      <c r="K105" s="15">
        <v>45066</v>
      </c>
      <c r="L105" s="37"/>
      <c r="M105" s="14" t="s">
        <v>549</v>
      </c>
      <c r="N105" s="13" t="s">
        <v>550</v>
      </c>
    </row>
    <row r="106" spans="1:14" x14ac:dyDescent="0.2">
      <c r="A106" s="27" t="s">
        <v>551</v>
      </c>
      <c r="B106" s="22">
        <v>45054</v>
      </c>
      <c r="C106" s="13" t="s">
        <v>552</v>
      </c>
      <c r="D106" s="13" t="s">
        <v>120</v>
      </c>
      <c r="E106" s="16" t="s">
        <v>15</v>
      </c>
      <c r="F106" s="13"/>
      <c r="G106" s="13" t="s">
        <v>553</v>
      </c>
      <c r="H106" s="24" t="s">
        <v>554</v>
      </c>
      <c r="I106" s="14">
        <v>336.54</v>
      </c>
      <c r="J106" s="15">
        <v>45051</v>
      </c>
      <c r="K106" s="15">
        <v>45081</v>
      </c>
      <c r="L106" s="37">
        <v>350</v>
      </c>
      <c r="M106" s="14" t="s">
        <v>555</v>
      </c>
      <c r="N106" s="13" t="s">
        <v>556</v>
      </c>
    </row>
    <row r="107" spans="1:14" x14ac:dyDescent="0.2">
      <c r="A107" s="27" t="s">
        <v>557</v>
      </c>
      <c r="B107" s="22">
        <v>45056</v>
      </c>
      <c r="C107" s="13" t="s">
        <v>558</v>
      </c>
      <c r="D107" s="13" t="s">
        <v>120</v>
      </c>
      <c r="E107" s="16" t="s">
        <v>15</v>
      </c>
      <c r="F107" s="13"/>
      <c r="G107" s="13" t="s">
        <v>292</v>
      </c>
      <c r="H107" s="24" t="s">
        <v>293</v>
      </c>
      <c r="I107" s="14">
        <v>1480</v>
      </c>
      <c r="J107" s="15">
        <v>45054</v>
      </c>
      <c r="K107" s="15">
        <v>45069</v>
      </c>
      <c r="L107" s="37"/>
      <c r="M107" s="14" t="s">
        <v>559</v>
      </c>
      <c r="N107" s="13" t="s">
        <v>560</v>
      </c>
    </row>
    <row r="108" spans="1:14" ht="22.5" x14ac:dyDescent="0.2">
      <c r="A108" s="27" t="s">
        <v>561</v>
      </c>
      <c r="B108" s="22">
        <v>45056</v>
      </c>
      <c r="C108" s="13" t="s">
        <v>562</v>
      </c>
      <c r="D108" s="13" t="s">
        <v>22</v>
      </c>
      <c r="E108" s="16" t="s">
        <v>15</v>
      </c>
      <c r="F108" s="13"/>
      <c r="G108" s="13" t="s">
        <v>563</v>
      </c>
      <c r="H108" s="24" t="s">
        <v>564</v>
      </c>
      <c r="I108" s="14">
        <v>9450</v>
      </c>
      <c r="J108" s="15">
        <v>45063</v>
      </c>
      <c r="K108" s="15">
        <v>45072</v>
      </c>
      <c r="L108" s="37">
        <v>9450</v>
      </c>
      <c r="M108" s="14" t="s">
        <v>565</v>
      </c>
      <c r="N108" s="13" t="s">
        <v>566</v>
      </c>
    </row>
    <row r="109" spans="1:14" ht="22.5" x14ac:dyDescent="0.2">
      <c r="A109" s="27" t="s">
        <v>567</v>
      </c>
      <c r="B109" s="22">
        <v>45056</v>
      </c>
      <c r="C109" s="13" t="s">
        <v>568</v>
      </c>
      <c r="D109" s="13" t="s">
        <v>120</v>
      </c>
      <c r="E109" s="16" t="s">
        <v>15</v>
      </c>
      <c r="F109" s="13"/>
      <c r="G109" s="13" t="s">
        <v>569</v>
      </c>
      <c r="H109" s="24" t="s">
        <v>570</v>
      </c>
      <c r="I109" s="14">
        <v>65</v>
      </c>
      <c r="J109" s="15">
        <v>45054</v>
      </c>
      <c r="K109" s="15">
        <v>45055</v>
      </c>
      <c r="L109" s="37">
        <v>65</v>
      </c>
      <c r="M109" s="14" t="s">
        <v>571</v>
      </c>
      <c r="N109" s="13" t="s">
        <v>572</v>
      </c>
    </row>
    <row r="110" spans="1:14" ht="33.75" x14ac:dyDescent="0.2">
      <c r="A110" s="27" t="s">
        <v>573</v>
      </c>
      <c r="B110" s="22">
        <v>45056</v>
      </c>
      <c r="C110" s="13" t="s">
        <v>574</v>
      </c>
      <c r="D110" s="13" t="s">
        <v>120</v>
      </c>
      <c r="E110" s="13" t="s">
        <v>48</v>
      </c>
      <c r="F110" s="13" t="s">
        <v>575</v>
      </c>
      <c r="G110" s="13" t="s">
        <v>576</v>
      </c>
      <c r="H110" s="24" t="s">
        <v>577</v>
      </c>
      <c r="I110" s="14">
        <v>264.92</v>
      </c>
      <c r="J110" s="15">
        <v>45055</v>
      </c>
      <c r="K110" s="15">
        <v>45061</v>
      </c>
      <c r="L110" s="37">
        <v>264.92</v>
      </c>
      <c r="M110" s="14" t="s">
        <v>578</v>
      </c>
      <c r="N110" s="13" t="s">
        <v>579</v>
      </c>
    </row>
    <row r="111" spans="1:14" x14ac:dyDescent="0.2">
      <c r="A111" s="27" t="s">
        <v>580</v>
      </c>
      <c r="B111" s="22">
        <v>45056</v>
      </c>
      <c r="C111" s="13" t="s">
        <v>581</v>
      </c>
      <c r="D111" s="13" t="s">
        <v>120</v>
      </c>
      <c r="E111" s="16" t="s">
        <v>15</v>
      </c>
      <c r="F111" s="13"/>
      <c r="G111" s="13" t="s">
        <v>190</v>
      </c>
      <c r="H111" s="17" t="s">
        <v>191</v>
      </c>
      <c r="I111" s="14">
        <v>93</v>
      </c>
      <c r="J111" s="15">
        <v>45054</v>
      </c>
      <c r="K111" s="15">
        <v>45066</v>
      </c>
      <c r="L111" s="37">
        <v>93.83</v>
      </c>
      <c r="M111" s="14" t="s">
        <v>582</v>
      </c>
      <c r="N111" s="13" t="s">
        <v>583</v>
      </c>
    </row>
    <row r="112" spans="1:14" ht="22.5" x14ac:dyDescent="0.2">
      <c r="A112" s="27" t="s">
        <v>584</v>
      </c>
      <c r="B112" s="22">
        <v>45056</v>
      </c>
      <c r="C112" s="13" t="s">
        <v>585</v>
      </c>
      <c r="D112" s="13" t="s">
        <v>120</v>
      </c>
      <c r="E112" s="16" t="s">
        <v>15</v>
      </c>
      <c r="F112" s="13"/>
      <c r="G112" s="13" t="s">
        <v>292</v>
      </c>
      <c r="H112" s="24" t="s">
        <v>293</v>
      </c>
      <c r="I112" s="14">
        <v>300</v>
      </c>
      <c r="J112" s="15">
        <v>45056</v>
      </c>
      <c r="K112" s="15">
        <v>45071</v>
      </c>
      <c r="L112" s="37"/>
      <c r="M112" s="14" t="s">
        <v>586</v>
      </c>
      <c r="N112" s="13" t="s">
        <v>587</v>
      </c>
    </row>
    <row r="113" spans="1:14" x14ac:dyDescent="0.2">
      <c r="A113" s="27" t="s">
        <v>588</v>
      </c>
      <c r="B113" s="22">
        <v>45058</v>
      </c>
      <c r="C113" s="13" t="s">
        <v>589</v>
      </c>
      <c r="D113" s="13" t="s">
        <v>120</v>
      </c>
      <c r="E113" s="16" t="s">
        <v>15</v>
      </c>
      <c r="F113" s="13"/>
      <c r="G113" s="13" t="s">
        <v>194</v>
      </c>
      <c r="H113" s="17" t="s">
        <v>195</v>
      </c>
      <c r="I113" s="14">
        <v>2000</v>
      </c>
      <c r="J113" s="15">
        <v>45061</v>
      </c>
      <c r="K113" s="15">
        <v>45291</v>
      </c>
      <c r="L113" s="37">
        <v>67.7</v>
      </c>
      <c r="M113" s="14" t="s">
        <v>590</v>
      </c>
      <c r="N113" s="13" t="s">
        <v>591</v>
      </c>
    </row>
    <row r="114" spans="1:14" x14ac:dyDescent="0.2">
      <c r="A114" s="27" t="s">
        <v>592</v>
      </c>
      <c r="B114" s="22">
        <v>45058</v>
      </c>
      <c r="C114" s="13" t="s">
        <v>593</v>
      </c>
      <c r="D114" s="13" t="s">
        <v>120</v>
      </c>
      <c r="E114" s="16" t="s">
        <v>15</v>
      </c>
      <c r="F114" s="13"/>
      <c r="G114" s="13" t="s">
        <v>594</v>
      </c>
      <c r="H114" s="17" t="s">
        <v>595</v>
      </c>
      <c r="I114" s="14">
        <v>2000</v>
      </c>
      <c r="J114" s="15">
        <v>45061</v>
      </c>
      <c r="K114" s="15">
        <v>45291</v>
      </c>
      <c r="L114" s="37">
        <f>230.9+441.48+589.39</f>
        <v>1261.77</v>
      </c>
      <c r="M114" s="14" t="s">
        <v>596</v>
      </c>
      <c r="N114" s="13" t="s">
        <v>597</v>
      </c>
    </row>
    <row r="115" spans="1:14" x14ac:dyDescent="0.2">
      <c r="A115" s="27" t="s">
        <v>598</v>
      </c>
      <c r="B115" s="22">
        <v>45058</v>
      </c>
      <c r="C115" s="13" t="s">
        <v>126</v>
      </c>
      <c r="D115" s="13" t="s">
        <v>47</v>
      </c>
      <c r="E115" s="13" t="s">
        <v>15</v>
      </c>
      <c r="F115" s="13"/>
      <c r="G115" s="16" t="s">
        <v>127</v>
      </c>
      <c r="H115" s="17" t="s">
        <v>128</v>
      </c>
      <c r="I115" s="14">
        <v>2082</v>
      </c>
      <c r="J115" s="15">
        <v>45057</v>
      </c>
      <c r="K115" s="15">
        <v>45077</v>
      </c>
      <c r="L115" s="37">
        <v>2082</v>
      </c>
      <c r="M115" s="14" t="s">
        <v>599</v>
      </c>
      <c r="N115" s="13" t="s">
        <v>600</v>
      </c>
    </row>
    <row r="116" spans="1:14" ht="22.5" x14ac:dyDescent="0.2">
      <c r="A116" s="27" t="s">
        <v>601</v>
      </c>
      <c r="B116" s="22">
        <v>45058</v>
      </c>
      <c r="C116" s="13" t="s">
        <v>602</v>
      </c>
      <c r="D116" s="13" t="s">
        <v>47</v>
      </c>
      <c r="E116" s="13" t="s">
        <v>15</v>
      </c>
      <c r="F116" s="13"/>
      <c r="G116" s="13" t="s">
        <v>292</v>
      </c>
      <c r="H116" s="24" t="s">
        <v>293</v>
      </c>
      <c r="I116" s="14">
        <v>142</v>
      </c>
      <c r="J116" s="15">
        <v>45057</v>
      </c>
      <c r="K116" s="15">
        <v>45077</v>
      </c>
      <c r="L116" s="37"/>
      <c r="M116" s="14" t="s">
        <v>603</v>
      </c>
      <c r="N116" s="13" t="s">
        <v>604</v>
      </c>
    </row>
    <row r="117" spans="1:14" x14ac:dyDescent="0.2">
      <c r="A117" s="27" t="s">
        <v>605</v>
      </c>
      <c r="B117" s="22">
        <v>45058</v>
      </c>
      <c r="C117" s="13" t="s">
        <v>606</v>
      </c>
      <c r="D117" s="13" t="s">
        <v>47</v>
      </c>
      <c r="E117" s="13" t="s">
        <v>15</v>
      </c>
      <c r="F117" s="13"/>
      <c r="G117" s="16" t="s">
        <v>127</v>
      </c>
      <c r="H117" s="17" t="s">
        <v>128</v>
      </c>
      <c r="I117" s="14">
        <v>25.9</v>
      </c>
      <c r="J117" s="15">
        <v>45057</v>
      </c>
      <c r="K117" s="15">
        <v>45077</v>
      </c>
      <c r="L117" s="37">
        <v>25.9</v>
      </c>
      <c r="M117" s="14" t="s">
        <v>607</v>
      </c>
      <c r="N117" s="13" t="s">
        <v>608</v>
      </c>
    </row>
    <row r="118" spans="1:14" ht="78.75" x14ac:dyDescent="0.2">
      <c r="A118" s="39" t="s">
        <v>609</v>
      </c>
      <c r="B118" s="22">
        <v>45058</v>
      </c>
      <c r="C118" s="13" t="s">
        <v>610</v>
      </c>
      <c r="D118" s="13" t="s">
        <v>22</v>
      </c>
      <c r="E118" s="13" t="s">
        <v>48</v>
      </c>
      <c r="F118" s="13" t="s">
        <v>745</v>
      </c>
      <c r="G118" s="50" t="s">
        <v>927</v>
      </c>
      <c r="H118" s="24" t="s">
        <v>928</v>
      </c>
      <c r="I118" s="37">
        <v>110000</v>
      </c>
      <c r="J118" s="43">
        <v>45108</v>
      </c>
      <c r="K118" s="43">
        <v>45473</v>
      </c>
      <c r="L118" s="37">
        <f>8554.49</f>
        <v>8554.49</v>
      </c>
      <c r="M118" s="37" t="s">
        <v>1424</v>
      </c>
      <c r="N118" s="16" t="s">
        <v>1425</v>
      </c>
    </row>
    <row r="119" spans="1:14" ht="24.75" customHeight="1" x14ac:dyDescent="0.2">
      <c r="A119" s="39" t="s">
        <v>611</v>
      </c>
      <c r="B119" s="22">
        <v>45058</v>
      </c>
      <c r="C119" s="13" t="s">
        <v>612</v>
      </c>
      <c r="D119" s="13" t="s">
        <v>120</v>
      </c>
      <c r="E119" s="13" t="s">
        <v>48</v>
      </c>
      <c r="F119" s="13" t="s">
        <v>121</v>
      </c>
      <c r="G119" s="13" t="s">
        <v>122</v>
      </c>
      <c r="H119" s="26">
        <v>14197361000</v>
      </c>
      <c r="I119" s="14">
        <v>1245</v>
      </c>
      <c r="J119" s="15">
        <v>45058</v>
      </c>
      <c r="K119" s="15">
        <v>45065</v>
      </c>
      <c r="L119" s="37">
        <v>1245</v>
      </c>
      <c r="M119" s="14" t="s">
        <v>613</v>
      </c>
      <c r="N119" s="13" t="s">
        <v>614</v>
      </c>
    </row>
    <row r="120" spans="1:14" x14ac:dyDescent="0.2">
      <c r="A120" s="39" t="s">
        <v>615</v>
      </c>
      <c r="B120" s="22">
        <v>45058</v>
      </c>
      <c r="C120" s="13" t="s">
        <v>616</v>
      </c>
      <c r="D120" s="13" t="s">
        <v>22</v>
      </c>
      <c r="E120" s="13" t="s">
        <v>15</v>
      </c>
      <c r="F120" s="13"/>
      <c r="G120" s="13" t="s">
        <v>617</v>
      </c>
      <c r="H120" s="17" t="s">
        <v>618</v>
      </c>
      <c r="I120" s="14">
        <v>150</v>
      </c>
      <c r="J120" s="15">
        <v>45062</v>
      </c>
      <c r="K120" s="15">
        <v>45065</v>
      </c>
      <c r="L120" s="37">
        <v>150</v>
      </c>
      <c r="M120" s="14" t="s">
        <v>619</v>
      </c>
      <c r="N120" s="13" t="s">
        <v>620</v>
      </c>
    </row>
    <row r="121" spans="1:14" x14ac:dyDescent="0.2">
      <c r="A121" s="39" t="s">
        <v>621</v>
      </c>
      <c r="B121" s="22">
        <v>45058</v>
      </c>
      <c r="C121" s="13" t="s">
        <v>622</v>
      </c>
      <c r="D121" s="13" t="s">
        <v>22</v>
      </c>
      <c r="E121" s="13" t="s">
        <v>15</v>
      </c>
      <c r="F121" s="13"/>
      <c r="G121" s="13" t="s">
        <v>481</v>
      </c>
      <c r="H121" s="17" t="s">
        <v>482</v>
      </c>
      <c r="I121" s="14">
        <v>171</v>
      </c>
      <c r="J121" s="15">
        <v>45042</v>
      </c>
      <c r="K121" s="15">
        <v>45042</v>
      </c>
      <c r="L121" s="37">
        <v>171</v>
      </c>
      <c r="M121" s="14" t="s">
        <v>623</v>
      </c>
      <c r="N121" s="13" t="s">
        <v>624</v>
      </c>
    </row>
    <row r="122" spans="1:14" ht="78.75" x14ac:dyDescent="0.2">
      <c r="A122" s="40">
        <v>9824732952</v>
      </c>
      <c r="B122" s="22">
        <v>45061</v>
      </c>
      <c r="C122" s="41" t="s">
        <v>625</v>
      </c>
      <c r="D122" s="13" t="s">
        <v>22</v>
      </c>
      <c r="E122" s="13" t="s">
        <v>48</v>
      </c>
      <c r="F122" s="13" t="s">
        <v>745</v>
      </c>
      <c r="G122" s="50" t="s">
        <v>927</v>
      </c>
      <c r="H122" s="24" t="s">
        <v>928</v>
      </c>
      <c r="I122" s="37">
        <v>190000</v>
      </c>
      <c r="J122" s="43">
        <v>45108</v>
      </c>
      <c r="K122" s="43">
        <v>45657</v>
      </c>
      <c r="L122" s="37">
        <f>6631.59</f>
        <v>6631.59</v>
      </c>
      <c r="M122" s="14" t="s">
        <v>1426</v>
      </c>
      <c r="N122" s="13" t="s">
        <v>1427</v>
      </c>
    </row>
    <row r="123" spans="1:14" x14ac:dyDescent="0.2">
      <c r="A123" s="39" t="s">
        <v>626</v>
      </c>
      <c r="B123" s="22">
        <v>45062</v>
      </c>
      <c r="C123" s="13" t="s">
        <v>627</v>
      </c>
      <c r="D123" s="13" t="s">
        <v>22</v>
      </c>
      <c r="E123" s="13" t="s">
        <v>15</v>
      </c>
      <c r="F123" s="13"/>
      <c r="G123" s="13" t="s">
        <v>628</v>
      </c>
      <c r="H123" s="17" t="s">
        <v>629</v>
      </c>
      <c r="I123" s="14">
        <v>20</v>
      </c>
      <c r="J123" s="15">
        <v>45060</v>
      </c>
      <c r="K123" s="15">
        <v>45062</v>
      </c>
      <c r="L123" s="37">
        <v>20</v>
      </c>
      <c r="M123" s="14" t="s">
        <v>630</v>
      </c>
      <c r="N123" s="13" t="s">
        <v>631</v>
      </c>
    </row>
    <row r="124" spans="1:14" ht="22.5" x14ac:dyDescent="0.2">
      <c r="A124" s="39" t="s">
        <v>632</v>
      </c>
      <c r="B124" s="22">
        <v>45062</v>
      </c>
      <c r="C124" s="13" t="s">
        <v>633</v>
      </c>
      <c r="D124" s="13" t="s">
        <v>22</v>
      </c>
      <c r="E124" s="13" t="s">
        <v>15</v>
      </c>
      <c r="F124" s="13"/>
      <c r="G124" s="13" t="s">
        <v>73</v>
      </c>
      <c r="H124" s="17" t="s">
        <v>74</v>
      </c>
      <c r="I124" s="14">
        <v>2200</v>
      </c>
      <c r="J124" s="15">
        <v>45044</v>
      </c>
      <c r="K124" s="15">
        <v>45057</v>
      </c>
      <c r="L124" s="37">
        <v>2200</v>
      </c>
      <c r="M124" s="14" t="s">
        <v>634</v>
      </c>
      <c r="N124" s="13" t="s">
        <v>635</v>
      </c>
    </row>
    <row r="125" spans="1:14" x14ac:dyDescent="0.2">
      <c r="A125" s="39" t="s">
        <v>636</v>
      </c>
      <c r="B125" s="22">
        <v>45063</v>
      </c>
      <c r="C125" s="13" t="s">
        <v>637</v>
      </c>
      <c r="D125" s="13" t="s">
        <v>22</v>
      </c>
      <c r="E125" s="13" t="s">
        <v>15</v>
      </c>
      <c r="F125" s="13"/>
      <c r="G125" s="13" t="s">
        <v>638</v>
      </c>
      <c r="H125" s="17" t="s">
        <v>639</v>
      </c>
      <c r="I125" s="14">
        <v>340</v>
      </c>
      <c r="J125" s="15">
        <v>44979</v>
      </c>
      <c r="K125" s="15">
        <v>44979</v>
      </c>
      <c r="L125" s="37">
        <v>340</v>
      </c>
      <c r="M125" s="14" t="s">
        <v>640</v>
      </c>
      <c r="N125" s="13" t="s">
        <v>641</v>
      </c>
    </row>
    <row r="126" spans="1:14" x14ac:dyDescent="0.25">
      <c r="A126" s="23" t="s">
        <v>642</v>
      </c>
      <c r="B126" s="22">
        <v>45063</v>
      </c>
      <c r="C126" s="13" t="s">
        <v>643</v>
      </c>
      <c r="D126" s="13" t="s">
        <v>47</v>
      </c>
      <c r="E126" s="13" t="s">
        <v>15</v>
      </c>
      <c r="F126" s="13"/>
      <c r="G126" s="13" t="s">
        <v>644</v>
      </c>
      <c r="H126" s="17" t="s">
        <v>645</v>
      </c>
      <c r="I126" s="14">
        <v>1600</v>
      </c>
      <c r="J126" s="15">
        <v>45033</v>
      </c>
      <c r="K126" s="15">
        <v>45094</v>
      </c>
      <c r="L126" s="37"/>
      <c r="M126" s="14" t="s">
        <v>646</v>
      </c>
      <c r="N126" s="13" t="s">
        <v>647</v>
      </c>
    </row>
    <row r="127" spans="1:14" x14ac:dyDescent="0.25">
      <c r="A127" s="23" t="s">
        <v>648</v>
      </c>
      <c r="B127" s="22">
        <v>45063</v>
      </c>
      <c r="C127" s="13" t="s">
        <v>649</v>
      </c>
      <c r="D127" s="13" t="s">
        <v>22</v>
      </c>
      <c r="E127" s="13" t="s">
        <v>15</v>
      </c>
      <c r="F127" s="13"/>
      <c r="G127" s="13" t="s">
        <v>361</v>
      </c>
      <c r="H127" s="17" t="s">
        <v>650</v>
      </c>
      <c r="I127" s="14">
        <v>85</v>
      </c>
      <c r="J127" s="15">
        <v>45063</v>
      </c>
      <c r="K127" s="15">
        <v>45429</v>
      </c>
      <c r="L127" s="37">
        <v>85</v>
      </c>
      <c r="M127" s="14" t="s">
        <v>651</v>
      </c>
      <c r="N127" s="13" t="s">
        <v>652</v>
      </c>
    </row>
    <row r="128" spans="1:14" ht="33.75" x14ac:dyDescent="0.25">
      <c r="A128" s="23" t="s">
        <v>653</v>
      </c>
      <c r="B128" s="22">
        <v>45065</v>
      </c>
      <c r="C128" s="13" t="s">
        <v>654</v>
      </c>
      <c r="D128" s="13" t="s">
        <v>47</v>
      </c>
      <c r="E128" s="13" t="s">
        <v>15</v>
      </c>
      <c r="F128" s="13"/>
      <c r="G128" s="13" t="s">
        <v>655</v>
      </c>
      <c r="H128" s="17" t="s">
        <v>656</v>
      </c>
      <c r="I128" s="14">
        <v>4248.28</v>
      </c>
      <c r="J128" s="15">
        <v>45065</v>
      </c>
      <c r="K128" s="15">
        <v>45095</v>
      </c>
      <c r="L128" s="37">
        <v>4284.28</v>
      </c>
      <c r="M128" s="14" t="s">
        <v>657</v>
      </c>
      <c r="N128" s="13" t="s">
        <v>658</v>
      </c>
    </row>
    <row r="129" spans="1:14" ht="22.5" x14ac:dyDescent="0.25">
      <c r="A129" s="23" t="s">
        <v>659</v>
      </c>
      <c r="B129" s="22">
        <v>45065</v>
      </c>
      <c r="C129" s="13" t="s">
        <v>660</v>
      </c>
      <c r="D129" s="13" t="s">
        <v>16</v>
      </c>
      <c r="E129" s="13" t="s">
        <v>48</v>
      </c>
      <c r="F129" s="13" t="s">
        <v>661</v>
      </c>
      <c r="G129" s="13" t="s">
        <v>29</v>
      </c>
      <c r="H129" s="17" t="s">
        <v>30</v>
      </c>
      <c r="I129" s="14">
        <v>900</v>
      </c>
      <c r="J129" s="15">
        <v>45064</v>
      </c>
      <c r="K129" s="15">
        <v>45077</v>
      </c>
      <c r="L129" s="37">
        <v>900</v>
      </c>
      <c r="M129" s="14" t="s">
        <v>662</v>
      </c>
      <c r="N129" s="13" t="s">
        <v>663</v>
      </c>
    </row>
    <row r="130" spans="1:14" ht="22.5" x14ac:dyDescent="0.25">
      <c r="A130" s="23" t="s">
        <v>664</v>
      </c>
      <c r="B130" s="22">
        <v>45068</v>
      </c>
      <c r="C130" s="13" t="s">
        <v>665</v>
      </c>
      <c r="D130" s="13" t="s">
        <v>120</v>
      </c>
      <c r="E130" s="13" t="s">
        <v>48</v>
      </c>
      <c r="F130" s="13"/>
      <c r="G130" s="13" t="s">
        <v>666</v>
      </c>
      <c r="H130" s="17" t="s">
        <v>667</v>
      </c>
      <c r="I130" s="14">
        <v>5750</v>
      </c>
      <c r="J130" s="15">
        <v>45069</v>
      </c>
      <c r="K130" s="15">
        <v>45076</v>
      </c>
      <c r="L130" s="37">
        <f>450+5300</f>
        <v>5750</v>
      </c>
      <c r="M130" s="14" t="s">
        <v>668</v>
      </c>
      <c r="N130" s="13" t="s">
        <v>669</v>
      </c>
    </row>
    <row r="131" spans="1:14" x14ac:dyDescent="0.25">
      <c r="A131" s="23" t="s">
        <v>670</v>
      </c>
      <c r="B131" s="22">
        <v>45068</v>
      </c>
      <c r="C131" s="13" t="s">
        <v>671</v>
      </c>
      <c r="D131" s="13" t="s">
        <v>22</v>
      </c>
      <c r="E131" s="13" t="s">
        <v>15</v>
      </c>
      <c r="F131" s="13"/>
      <c r="G131" s="13" t="s">
        <v>672</v>
      </c>
      <c r="H131" s="17" t="s">
        <v>673</v>
      </c>
      <c r="I131" s="14">
        <v>1330</v>
      </c>
      <c r="J131" s="15">
        <v>45070</v>
      </c>
      <c r="K131" s="15">
        <v>45076</v>
      </c>
      <c r="L131" s="14"/>
      <c r="M131" s="14" t="s">
        <v>674</v>
      </c>
      <c r="N131" s="13" t="s">
        <v>675</v>
      </c>
    </row>
    <row r="132" spans="1:14" ht="33.75" x14ac:dyDescent="0.25">
      <c r="A132" s="23" t="s">
        <v>676</v>
      </c>
      <c r="B132" s="22">
        <v>45069</v>
      </c>
      <c r="C132" s="13" t="s">
        <v>677</v>
      </c>
      <c r="D132" s="13" t="s">
        <v>22</v>
      </c>
      <c r="E132" s="13" t="s">
        <v>48</v>
      </c>
      <c r="F132" s="16" t="s">
        <v>744</v>
      </c>
      <c r="G132" s="16" t="s">
        <v>236</v>
      </c>
      <c r="H132" s="17" t="s">
        <v>237</v>
      </c>
      <c r="I132" s="14">
        <v>68000</v>
      </c>
      <c r="J132" s="15">
        <v>45047</v>
      </c>
      <c r="K132" s="15">
        <v>45777</v>
      </c>
      <c r="L132" s="67"/>
      <c r="M132" s="14" t="s">
        <v>678</v>
      </c>
      <c r="N132" s="42" t="s">
        <v>679</v>
      </c>
    </row>
    <row r="133" spans="1:14" x14ac:dyDescent="0.25">
      <c r="A133" s="23" t="s">
        <v>680</v>
      </c>
      <c r="B133" s="22">
        <v>45069</v>
      </c>
      <c r="C133" s="13" t="s">
        <v>681</v>
      </c>
      <c r="D133" s="13" t="s">
        <v>47</v>
      </c>
      <c r="E133" s="13" t="s">
        <v>15</v>
      </c>
      <c r="F133" s="13"/>
      <c r="G133" s="13" t="s">
        <v>151</v>
      </c>
      <c r="H133" s="24" t="s">
        <v>152</v>
      </c>
      <c r="I133" s="14">
        <v>617</v>
      </c>
      <c r="J133" s="15">
        <v>45069</v>
      </c>
      <c r="K133" s="15">
        <v>45076</v>
      </c>
      <c r="L133" s="37">
        <v>485.08</v>
      </c>
      <c r="M133" s="14" t="s">
        <v>682</v>
      </c>
      <c r="N133" s="13" t="s">
        <v>683</v>
      </c>
    </row>
    <row r="134" spans="1:14" x14ac:dyDescent="0.25">
      <c r="A134" s="23" t="s">
        <v>684</v>
      </c>
      <c r="B134" s="22">
        <v>45069</v>
      </c>
      <c r="C134" s="13" t="s">
        <v>685</v>
      </c>
      <c r="D134" s="13" t="s">
        <v>47</v>
      </c>
      <c r="E134" s="13" t="s">
        <v>15</v>
      </c>
      <c r="F134" s="13"/>
      <c r="G134" s="13" t="s">
        <v>686</v>
      </c>
      <c r="H134" s="24" t="s">
        <v>687</v>
      </c>
      <c r="I134" s="14">
        <v>300</v>
      </c>
      <c r="J134" s="15">
        <v>45069</v>
      </c>
      <c r="K134" s="15">
        <v>45070</v>
      </c>
      <c r="L134" s="37">
        <v>300</v>
      </c>
      <c r="M134" s="14" t="s">
        <v>688</v>
      </c>
      <c r="N134" s="13" t="s">
        <v>689</v>
      </c>
    </row>
    <row r="135" spans="1:14" x14ac:dyDescent="0.25">
      <c r="A135" s="23" t="s">
        <v>690</v>
      </c>
      <c r="B135" s="22">
        <v>45069</v>
      </c>
      <c r="C135" s="13" t="s">
        <v>691</v>
      </c>
      <c r="D135" s="13" t="s">
        <v>22</v>
      </c>
      <c r="E135" s="13" t="s">
        <v>15</v>
      </c>
      <c r="F135" s="13"/>
      <c r="G135" s="13" t="s">
        <v>692</v>
      </c>
      <c r="H135" s="24" t="s">
        <v>693</v>
      </c>
      <c r="I135" s="14">
        <v>2850</v>
      </c>
      <c r="J135" s="15">
        <v>45069</v>
      </c>
      <c r="K135" s="15">
        <v>45070</v>
      </c>
      <c r="L135" s="14"/>
      <c r="M135" s="14" t="s">
        <v>694</v>
      </c>
      <c r="N135" s="13" t="s">
        <v>695</v>
      </c>
    </row>
    <row r="136" spans="1:14" x14ac:dyDescent="0.25">
      <c r="A136" s="23" t="s">
        <v>696</v>
      </c>
      <c r="B136" s="22">
        <v>45069</v>
      </c>
      <c r="C136" s="13" t="s">
        <v>697</v>
      </c>
      <c r="D136" s="13" t="s">
        <v>47</v>
      </c>
      <c r="E136" s="13" t="s">
        <v>15</v>
      </c>
      <c r="F136" s="13"/>
      <c r="G136" s="13" t="s">
        <v>698</v>
      </c>
      <c r="H136" s="24" t="s">
        <v>699</v>
      </c>
      <c r="I136" s="14">
        <v>789</v>
      </c>
      <c r="J136" s="15">
        <v>45070</v>
      </c>
      <c r="K136" s="15">
        <v>45070</v>
      </c>
      <c r="L136" s="14"/>
      <c r="M136" s="14" t="s">
        <v>700</v>
      </c>
      <c r="N136" s="13" t="s">
        <v>701</v>
      </c>
    </row>
    <row r="137" spans="1:14" ht="22.5" x14ac:dyDescent="0.25">
      <c r="A137" s="23" t="s">
        <v>702</v>
      </c>
      <c r="B137" s="22">
        <v>45070</v>
      </c>
      <c r="C137" s="13" t="s">
        <v>703</v>
      </c>
      <c r="D137" s="13" t="s">
        <v>120</v>
      </c>
      <c r="E137" s="13" t="s">
        <v>48</v>
      </c>
      <c r="F137" s="13" t="s">
        <v>704</v>
      </c>
      <c r="G137" s="13" t="s">
        <v>296</v>
      </c>
      <c r="H137" s="24" t="s">
        <v>297</v>
      </c>
      <c r="I137" s="14">
        <v>136</v>
      </c>
      <c r="J137" s="15">
        <v>45069</v>
      </c>
      <c r="K137" s="15">
        <v>45077</v>
      </c>
      <c r="L137" s="14"/>
      <c r="M137" s="14" t="s">
        <v>705</v>
      </c>
      <c r="N137" s="13" t="s">
        <v>706</v>
      </c>
    </row>
    <row r="138" spans="1:14" ht="22.5" x14ac:dyDescent="0.25">
      <c r="A138" s="23" t="s">
        <v>707</v>
      </c>
      <c r="B138" s="22">
        <v>45070</v>
      </c>
      <c r="C138" s="13" t="s">
        <v>708</v>
      </c>
      <c r="D138" s="13" t="s">
        <v>22</v>
      </c>
      <c r="E138" s="13" t="s">
        <v>15</v>
      </c>
      <c r="F138" s="13"/>
      <c r="G138" s="13" t="s">
        <v>709</v>
      </c>
      <c r="H138" s="24" t="s">
        <v>710</v>
      </c>
      <c r="I138" s="14">
        <v>1196.92</v>
      </c>
      <c r="J138" s="15">
        <v>45070</v>
      </c>
      <c r="K138" s="15">
        <v>45899</v>
      </c>
      <c r="L138" s="37">
        <f>199+41.58</f>
        <v>240.57999999999998</v>
      </c>
      <c r="M138" s="14" t="s">
        <v>711</v>
      </c>
      <c r="N138" s="13" t="s">
        <v>712</v>
      </c>
    </row>
    <row r="139" spans="1:14" x14ac:dyDescent="0.25">
      <c r="A139" s="23" t="s">
        <v>713</v>
      </c>
      <c r="B139" s="22">
        <v>45070</v>
      </c>
      <c r="C139" s="13" t="s">
        <v>714</v>
      </c>
      <c r="D139" s="13" t="s">
        <v>22</v>
      </c>
      <c r="E139" s="13" t="s">
        <v>15</v>
      </c>
      <c r="F139" s="13"/>
      <c r="G139" s="13" t="s">
        <v>715</v>
      </c>
      <c r="H139" s="24" t="s">
        <v>716</v>
      </c>
      <c r="I139" s="37">
        <v>8333.5</v>
      </c>
      <c r="J139" s="15">
        <v>45071</v>
      </c>
      <c r="K139" s="15">
        <v>45092</v>
      </c>
      <c r="L139" s="37"/>
      <c r="M139" s="14" t="s">
        <v>717</v>
      </c>
      <c r="N139" s="13" t="s">
        <v>718</v>
      </c>
    </row>
    <row r="140" spans="1:14" x14ac:dyDescent="0.25">
      <c r="A140" s="23" t="s">
        <v>719</v>
      </c>
      <c r="B140" s="22">
        <v>45070</v>
      </c>
      <c r="C140" s="13" t="s">
        <v>720</v>
      </c>
      <c r="D140" s="13" t="s">
        <v>47</v>
      </c>
      <c r="E140" s="13" t="s">
        <v>15</v>
      </c>
      <c r="F140" s="13"/>
      <c r="G140" s="13" t="s">
        <v>151</v>
      </c>
      <c r="H140" s="24" t="s">
        <v>152</v>
      </c>
      <c r="I140" s="14">
        <v>427.9</v>
      </c>
      <c r="J140" s="15">
        <v>45070</v>
      </c>
      <c r="K140" s="15">
        <v>45087</v>
      </c>
      <c r="L140" s="37">
        <f>67.7</f>
        <v>67.7</v>
      </c>
      <c r="M140" s="14" t="s">
        <v>721</v>
      </c>
      <c r="N140" s="13" t="s">
        <v>722</v>
      </c>
    </row>
    <row r="141" spans="1:14" x14ac:dyDescent="0.25">
      <c r="A141" s="23" t="s">
        <v>723</v>
      </c>
      <c r="B141" s="22">
        <v>45072</v>
      </c>
      <c r="C141" s="13" t="s">
        <v>724</v>
      </c>
      <c r="D141" s="13" t="s">
        <v>47</v>
      </c>
      <c r="E141" s="13" t="s">
        <v>15</v>
      </c>
      <c r="F141" s="13"/>
      <c r="G141" s="16" t="s">
        <v>127</v>
      </c>
      <c r="H141" s="17" t="s">
        <v>128</v>
      </c>
      <c r="I141" s="14">
        <v>209.9</v>
      </c>
      <c r="J141" s="15">
        <v>45069</v>
      </c>
      <c r="K141" s="15">
        <v>45072</v>
      </c>
      <c r="L141" s="37">
        <v>209.9</v>
      </c>
      <c r="M141" s="14" t="s">
        <v>725</v>
      </c>
      <c r="N141" s="13" t="s">
        <v>726</v>
      </c>
    </row>
    <row r="142" spans="1:14" ht="22.5" x14ac:dyDescent="0.25">
      <c r="A142" s="23" t="s">
        <v>727</v>
      </c>
      <c r="B142" s="22">
        <v>45072</v>
      </c>
      <c r="C142" s="13" t="s">
        <v>728</v>
      </c>
      <c r="D142" s="13" t="s">
        <v>16</v>
      </c>
      <c r="E142" s="13" t="s">
        <v>15</v>
      </c>
      <c r="F142" s="13"/>
      <c r="G142" s="13" t="s">
        <v>73</v>
      </c>
      <c r="H142" s="17" t="s">
        <v>74</v>
      </c>
      <c r="I142" s="14">
        <v>180</v>
      </c>
      <c r="J142" s="15">
        <v>45075</v>
      </c>
      <c r="K142" s="15">
        <v>45076</v>
      </c>
      <c r="L142" s="37">
        <v>180</v>
      </c>
      <c r="M142" s="14" t="s">
        <v>729</v>
      </c>
      <c r="N142" s="13" t="s">
        <v>730</v>
      </c>
    </row>
    <row r="143" spans="1:14" x14ac:dyDescent="0.25">
      <c r="A143" s="23" t="s">
        <v>731</v>
      </c>
      <c r="B143" s="22">
        <v>45072</v>
      </c>
      <c r="C143" s="13" t="s">
        <v>732</v>
      </c>
      <c r="D143" s="13" t="s">
        <v>47</v>
      </c>
      <c r="E143" s="13" t="s">
        <v>15</v>
      </c>
      <c r="F143" s="13"/>
      <c r="G143" s="13" t="s">
        <v>236</v>
      </c>
      <c r="H143" s="17" t="s">
        <v>237</v>
      </c>
      <c r="I143" s="14">
        <v>1319</v>
      </c>
      <c r="J143" s="15">
        <v>45077</v>
      </c>
      <c r="K143" s="15">
        <v>45078</v>
      </c>
      <c r="L143" s="37"/>
      <c r="M143" s="14" t="s">
        <v>733</v>
      </c>
      <c r="N143" s="13" t="s">
        <v>734</v>
      </c>
    </row>
    <row r="144" spans="1:14" x14ac:dyDescent="0.25">
      <c r="A144" s="23" t="s">
        <v>735</v>
      </c>
      <c r="B144" s="22">
        <v>45072</v>
      </c>
      <c r="C144" s="13" t="s">
        <v>736</v>
      </c>
      <c r="D144" s="13" t="s">
        <v>22</v>
      </c>
      <c r="E144" s="13" t="s">
        <v>15</v>
      </c>
      <c r="F144" s="13"/>
      <c r="G144" s="13" t="s">
        <v>386</v>
      </c>
      <c r="H144" s="17" t="s">
        <v>387</v>
      </c>
      <c r="I144" s="14">
        <v>900</v>
      </c>
      <c r="J144" s="15">
        <v>45071</v>
      </c>
      <c r="K144" s="15">
        <v>45092</v>
      </c>
      <c r="L144" s="37"/>
      <c r="M144" s="14" t="s">
        <v>737</v>
      </c>
      <c r="N144" s="13" t="s">
        <v>738</v>
      </c>
    </row>
    <row r="145" spans="1:14" x14ac:dyDescent="0.25">
      <c r="A145" s="23" t="s">
        <v>739</v>
      </c>
      <c r="B145" s="22">
        <v>45077</v>
      </c>
      <c r="C145" s="13" t="s">
        <v>740</v>
      </c>
      <c r="D145" s="13" t="s">
        <v>16</v>
      </c>
      <c r="E145" s="13" t="s">
        <v>15</v>
      </c>
      <c r="F145" s="13"/>
      <c r="G145" s="13" t="s">
        <v>666</v>
      </c>
      <c r="H145" s="17" t="s">
        <v>667</v>
      </c>
      <c r="I145" s="14">
        <v>600</v>
      </c>
      <c r="J145" s="15">
        <v>45082</v>
      </c>
      <c r="K145" s="15">
        <v>45082</v>
      </c>
      <c r="L145" s="37">
        <v>600</v>
      </c>
      <c r="M145" s="14" t="s">
        <v>741</v>
      </c>
      <c r="N145" s="13" t="s">
        <v>742</v>
      </c>
    </row>
    <row r="146" spans="1:14" ht="22.5" x14ac:dyDescent="0.25">
      <c r="A146" s="23" t="s">
        <v>747</v>
      </c>
      <c r="B146" s="22">
        <v>45078</v>
      </c>
      <c r="C146" s="13" t="s">
        <v>748</v>
      </c>
      <c r="D146" s="13" t="s">
        <v>22</v>
      </c>
      <c r="E146" s="13" t="s">
        <v>48</v>
      </c>
      <c r="F146" s="13" t="s">
        <v>749</v>
      </c>
      <c r="G146" s="13" t="s">
        <v>426</v>
      </c>
      <c r="H146" s="17" t="s">
        <v>17</v>
      </c>
      <c r="I146" s="14">
        <v>2350</v>
      </c>
      <c r="J146" s="15">
        <v>45075</v>
      </c>
      <c r="K146" s="15">
        <v>45080</v>
      </c>
      <c r="L146" s="37">
        <v>2350</v>
      </c>
      <c r="M146" s="14" t="s">
        <v>750</v>
      </c>
      <c r="N146" s="13" t="s">
        <v>751</v>
      </c>
    </row>
    <row r="147" spans="1:14" ht="22.5" x14ac:dyDescent="0.2">
      <c r="A147" s="64" t="s">
        <v>932</v>
      </c>
      <c r="B147" s="49">
        <v>45078</v>
      </c>
      <c r="C147" s="13" t="s">
        <v>933</v>
      </c>
      <c r="D147" s="16" t="s">
        <v>22</v>
      </c>
      <c r="E147" s="16" t="s">
        <v>15</v>
      </c>
      <c r="F147" s="16"/>
      <c r="G147" s="16" t="s">
        <v>754</v>
      </c>
      <c r="H147" s="17" t="s">
        <v>755</v>
      </c>
      <c r="I147" s="37">
        <v>115000</v>
      </c>
      <c r="J147" s="43">
        <v>45078</v>
      </c>
      <c r="K147" s="43">
        <v>45291</v>
      </c>
      <c r="L147" s="37"/>
      <c r="M147" s="37" t="s">
        <v>934</v>
      </c>
      <c r="N147" s="16" t="s">
        <v>935</v>
      </c>
    </row>
    <row r="148" spans="1:14" ht="22.5" x14ac:dyDescent="0.25">
      <c r="A148" s="23" t="s">
        <v>752</v>
      </c>
      <c r="B148" s="22">
        <v>45078</v>
      </c>
      <c r="C148" s="13" t="s">
        <v>753</v>
      </c>
      <c r="D148" s="13" t="s">
        <v>22</v>
      </c>
      <c r="E148" s="13" t="s">
        <v>15</v>
      </c>
      <c r="F148" s="13"/>
      <c r="G148" s="13" t="s">
        <v>754</v>
      </c>
      <c r="H148" s="17" t="s">
        <v>755</v>
      </c>
      <c r="I148" s="14">
        <v>5000</v>
      </c>
      <c r="J148" s="15">
        <v>45078</v>
      </c>
      <c r="K148" s="15">
        <v>45107</v>
      </c>
      <c r="L148" s="14"/>
      <c r="M148" s="14" t="s">
        <v>756</v>
      </c>
      <c r="N148" s="13" t="s">
        <v>757</v>
      </c>
    </row>
    <row r="149" spans="1:14" x14ac:dyDescent="0.25">
      <c r="A149" s="23" t="s">
        <v>758</v>
      </c>
      <c r="B149" s="22">
        <v>45082</v>
      </c>
      <c r="C149" s="13" t="s">
        <v>759</v>
      </c>
      <c r="D149" s="13" t="s">
        <v>22</v>
      </c>
      <c r="E149" s="13" t="s">
        <v>15</v>
      </c>
      <c r="F149" s="13"/>
      <c r="G149" s="13" t="s">
        <v>692</v>
      </c>
      <c r="H149" s="24" t="s">
        <v>693</v>
      </c>
      <c r="I149" s="14">
        <v>2000</v>
      </c>
      <c r="J149" s="15">
        <v>45082</v>
      </c>
      <c r="K149" s="15">
        <v>45112</v>
      </c>
      <c r="L149" s="37">
        <v>2000</v>
      </c>
      <c r="M149" s="14" t="s">
        <v>760</v>
      </c>
      <c r="N149" s="13" t="s">
        <v>761</v>
      </c>
    </row>
    <row r="150" spans="1:14" x14ac:dyDescent="0.25">
      <c r="A150" s="23" t="s">
        <v>762</v>
      </c>
      <c r="B150" s="22">
        <v>45083</v>
      </c>
      <c r="C150" s="13" t="s">
        <v>763</v>
      </c>
      <c r="D150" s="13" t="s">
        <v>47</v>
      </c>
      <c r="E150" s="13" t="s">
        <v>15</v>
      </c>
      <c r="F150" s="13"/>
      <c r="G150" s="13" t="s">
        <v>151</v>
      </c>
      <c r="H150" s="24" t="s">
        <v>152</v>
      </c>
      <c r="I150" s="14">
        <v>29</v>
      </c>
      <c r="J150" s="15">
        <v>45082</v>
      </c>
      <c r="K150" s="15">
        <v>45082</v>
      </c>
      <c r="L150" s="37">
        <v>29</v>
      </c>
      <c r="M150" s="14" t="s">
        <v>764</v>
      </c>
      <c r="N150" s="13" t="s">
        <v>765</v>
      </c>
    </row>
    <row r="151" spans="1:14" x14ac:dyDescent="0.2">
      <c r="A151" s="27" t="s">
        <v>766</v>
      </c>
      <c r="B151" s="22">
        <v>45084</v>
      </c>
      <c r="C151" s="13" t="s">
        <v>767</v>
      </c>
      <c r="D151" s="13" t="s">
        <v>22</v>
      </c>
      <c r="E151" s="13" t="s">
        <v>15</v>
      </c>
      <c r="F151" s="13"/>
      <c r="G151" s="13" t="s">
        <v>692</v>
      </c>
      <c r="H151" s="24" t="s">
        <v>693</v>
      </c>
      <c r="I151" s="14">
        <v>1800</v>
      </c>
      <c r="J151" s="15">
        <v>45078</v>
      </c>
      <c r="K151" s="15">
        <v>45107</v>
      </c>
      <c r="L151" s="37"/>
      <c r="M151" s="14" t="s">
        <v>768</v>
      </c>
      <c r="N151" s="13" t="s">
        <v>769</v>
      </c>
    </row>
    <row r="152" spans="1:14" x14ac:dyDescent="0.2">
      <c r="A152" s="27" t="s">
        <v>770</v>
      </c>
      <c r="B152" s="22">
        <v>45084</v>
      </c>
      <c r="C152" s="13" t="s">
        <v>771</v>
      </c>
      <c r="D152" s="13" t="s">
        <v>22</v>
      </c>
      <c r="E152" s="13" t="s">
        <v>15</v>
      </c>
      <c r="F152" s="13"/>
      <c r="G152" s="13" t="s">
        <v>772</v>
      </c>
      <c r="H152" s="24" t="s">
        <v>773</v>
      </c>
      <c r="I152" s="14">
        <v>2500</v>
      </c>
      <c r="J152" s="15">
        <v>45090</v>
      </c>
      <c r="K152" s="15">
        <v>45100</v>
      </c>
      <c r="L152" s="37">
        <v>2500</v>
      </c>
      <c r="M152" s="14" t="s">
        <v>774</v>
      </c>
      <c r="N152" s="13" t="s">
        <v>775</v>
      </c>
    </row>
    <row r="153" spans="1:14" ht="22.5" x14ac:dyDescent="0.2">
      <c r="A153" s="27" t="s">
        <v>776</v>
      </c>
      <c r="B153" s="22">
        <v>45084</v>
      </c>
      <c r="C153" s="13" t="s">
        <v>777</v>
      </c>
      <c r="D153" s="13" t="s">
        <v>22</v>
      </c>
      <c r="E153" s="13" t="s">
        <v>48</v>
      </c>
      <c r="F153" s="16" t="s">
        <v>778</v>
      </c>
      <c r="G153" s="13" t="s">
        <v>327</v>
      </c>
      <c r="H153" s="26">
        <v>14305571003</v>
      </c>
      <c r="I153" s="14">
        <v>11463.98</v>
      </c>
      <c r="J153" s="15">
        <v>37407</v>
      </c>
      <c r="K153" s="15">
        <v>46022</v>
      </c>
      <c r="L153" s="37">
        <v>2588.64</v>
      </c>
      <c r="M153" s="14" t="s">
        <v>779</v>
      </c>
      <c r="N153" s="13" t="s">
        <v>780</v>
      </c>
    </row>
    <row r="154" spans="1:14" ht="22.5" x14ac:dyDescent="0.2">
      <c r="A154" s="27" t="s">
        <v>781</v>
      </c>
      <c r="B154" s="22">
        <v>45084</v>
      </c>
      <c r="C154" s="13" t="s">
        <v>782</v>
      </c>
      <c r="D154" s="13" t="s">
        <v>22</v>
      </c>
      <c r="E154" s="13" t="s">
        <v>48</v>
      </c>
      <c r="F154" s="16" t="s">
        <v>778</v>
      </c>
      <c r="G154" s="13" t="s">
        <v>327</v>
      </c>
      <c r="H154" s="26">
        <v>14305571004</v>
      </c>
      <c r="I154" s="14">
        <v>3950</v>
      </c>
      <c r="J154" s="15">
        <v>45077</v>
      </c>
      <c r="K154" s="15">
        <v>45138</v>
      </c>
      <c r="L154" s="37">
        <v>3950</v>
      </c>
      <c r="M154" s="14" t="s">
        <v>783</v>
      </c>
      <c r="N154" s="13" t="s">
        <v>784</v>
      </c>
    </row>
    <row r="155" spans="1:14" ht="22.5" x14ac:dyDescent="0.2">
      <c r="A155" s="27" t="s">
        <v>785</v>
      </c>
      <c r="B155" s="22">
        <v>45085</v>
      </c>
      <c r="C155" s="13" t="s">
        <v>786</v>
      </c>
      <c r="D155" s="13" t="s">
        <v>22</v>
      </c>
      <c r="E155" s="13" t="s">
        <v>48</v>
      </c>
      <c r="F155" s="13" t="s">
        <v>787</v>
      </c>
      <c r="G155" s="13" t="s">
        <v>788</v>
      </c>
      <c r="H155" s="27">
        <v>2604560546</v>
      </c>
      <c r="I155" s="45">
        <v>6375</v>
      </c>
      <c r="J155" s="22">
        <v>44958</v>
      </c>
      <c r="K155" s="22">
        <v>45473</v>
      </c>
      <c r="L155" s="16"/>
      <c r="M155" s="14" t="s">
        <v>789</v>
      </c>
      <c r="N155" s="13" t="s">
        <v>790</v>
      </c>
    </row>
    <row r="156" spans="1:14" x14ac:dyDescent="0.25">
      <c r="A156" s="22" t="s">
        <v>791</v>
      </c>
      <c r="B156" s="22">
        <v>45086</v>
      </c>
      <c r="C156" s="13" t="s">
        <v>792</v>
      </c>
      <c r="D156" s="13" t="s">
        <v>16</v>
      </c>
      <c r="E156" s="13" t="s">
        <v>15</v>
      </c>
      <c r="F156" s="13"/>
      <c r="G156" s="13" t="s">
        <v>793</v>
      </c>
      <c r="H156" s="24" t="s">
        <v>794</v>
      </c>
      <c r="I156" s="45">
        <v>720</v>
      </c>
      <c r="J156" s="22">
        <v>45071</v>
      </c>
      <c r="K156" s="22">
        <v>45080</v>
      </c>
      <c r="L156" s="16"/>
      <c r="M156" s="14" t="s">
        <v>795</v>
      </c>
      <c r="N156" s="13" t="s">
        <v>796</v>
      </c>
    </row>
    <row r="157" spans="1:14" x14ac:dyDescent="0.2">
      <c r="A157" s="27" t="s">
        <v>797</v>
      </c>
      <c r="B157" s="22">
        <v>45089</v>
      </c>
      <c r="C157" s="13" t="s">
        <v>798</v>
      </c>
      <c r="D157" s="13" t="s">
        <v>47</v>
      </c>
      <c r="E157" s="13" t="s">
        <v>15</v>
      </c>
      <c r="F157" s="13"/>
      <c r="G157" s="13" t="s">
        <v>49</v>
      </c>
      <c r="H157" s="24" t="s">
        <v>115</v>
      </c>
      <c r="I157" s="14">
        <v>25860</v>
      </c>
      <c r="J157" s="22">
        <v>41437</v>
      </c>
      <c r="K157" s="22">
        <v>45091</v>
      </c>
      <c r="L157" s="37">
        <v>24136</v>
      </c>
      <c r="M157" s="14" t="s">
        <v>799</v>
      </c>
      <c r="N157" s="13" t="s">
        <v>800</v>
      </c>
    </row>
    <row r="158" spans="1:14" ht="22.5" x14ac:dyDescent="0.2">
      <c r="A158" s="27" t="s">
        <v>801</v>
      </c>
      <c r="B158" s="22">
        <v>45089</v>
      </c>
      <c r="C158" s="13" t="s">
        <v>802</v>
      </c>
      <c r="D158" s="13" t="s">
        <v>47</v>
      </c>
      <c r="E158" s="13" t="s">
        <v>15</v>
      </c>
      <c r="F158" s="13"/>
      <c r="G158" s="13" t="s">
        <v>292</v>
      </c>
      <c r="H158" s="24" t="s">
        <v>293</v>
      </c>
      <c r="I158" s="46">
        <v>918.45</v>
      </c>
      <c r="J158" s="22">
        <v>45069</v>
      </c>
      <c r="K158" s="22">
        <v>45082</v>
      </c>
      <c r="L158" s="53">
        <f>338.45+580</f>
        <v>918.45</v>
      </c>
      <c r="M158" s="14" t="s">
        <v>803</v>
      </c>
      <c r="N158" s="13" t="s">
        <v>804</v>
      </c>
    </row>
    <row r="159" spans="1:14" ht="22.5" x14ac:dyDescent="0.2">
      <c r="A159" s="27" t="s">
        <v>805</v>
      </c>
      <c r="B159" s="22">
        <v>45089</v>
      </c>
      <c r="C159" s="13" t="s">
        <v>806</v>
      </c>
      <c r="D159" s="13" t="s">
        <v>47</v>
      </c>
      <c r="E159" s="13" t="s">
        <v>15</v>
      </c>
      <c r="F159" s="13"/>
      <c r="G159" s="13" t="s">
        <v>292</v>
      </c>
      <c r="H159" s="24" t="s">
        <v>293</v>
      </c>
      <c r="I159" s="47">
        <v>444</v>
      </c>
      <c r="J159" s="15">
        <v>45010</v>
      </c>
      <c r="K159" s="15">
        <v>45073</v>
      </c>
      <c r="L159" s="37">
        <f>197+247</f>
        <v>444</v>
      </c>
      <c r="M159" s="14" t="s">
        <v>807</v>
      </c>
      <c r="N159" s="13" t="s">
        <v>808</v>
      </c>
    </row>
    <row r="160" spans="1:14" x14ac:dyDescent="0.2">
      <c r="A160" s="27" t="s">
        <v>809</v>
      </c>
      <c r="B160" s="22">
        <v>45089</v>
      </c>
      <c r="C160" s="13" t="s">
        <v>810</v>
      </c>
      <c r="D160" s="13" t="s">
        <v>22</v>
      </c>
      <c r="E160" s="13" t="s">
        <v>15</v>
      </c>
      <c r="F160" s="13"/>
      <c r="G160" s="13" t="s">
        <v>292</v>
      </c>
      <c r="H160" s="24" t="s">
        <v>293</v>
      </c>
      <c r="I160" s="14">
        <v>60</v>
      </c>
      <c r="J160" s="15">
        <v>45056</v>
      </c>
      <c r="K160" s="15">
        <v>45071</v>
      </c>
      <c r="L160" s="37">
        <v>60</v>
      </c>
      <c r="M160" s="14" t="s">
        <v>811</v>
      </c>
      <c r="N160" s="13" t="s">
        <v>812</v>
      </c>
    </row>
    <row r="161" spans="1:14" ht="67.5" x14ac:dyDescent="0.2">
      <c r="A161" s="27" t="s">
        <v>813</v>
      </c>
      <c r="B161" s="22">
        <v>45090</v>
      </c>
      <c r="C161" s="13" t="s">
        <v>814</v>
      </c>
      <c r="D161" s="16" t="s">
        <v>22</v>
      </c>
      <c r="E161" s="16" t="s">
        <v>48</v>
      </c>
      <c r="F161" s="16" t="s">
        <v>938</v>
      </c>
      <c r="G161" s="51" t="s">
        <v>936</v>
      </c>
      <c r="H161" s="17" t="s">
        <v>937</v>
      </c>
      <c r="I161" s="37">
        <v>200000</v>
      </c>
      <c r="J161" s="43">
        <v>45108</v>
      </c>
      <c r="K161" s="43">
        <v>45412</v>
      </c>
      <c r="L161" s="37">
        <f>24749.05+22227.29</f>
        <v>46976.34</v>
      </c>
      <c r="M161" s="37" t="s">
        <v>1423</v>
      </c>
      <c r="N161" s="16" t="s">
        <v>1422</v>
      </c>
    </row>
    <row r="162" spans="1:14" ht="22.5" x14ac:dyDescent="0.2">
      <c r="A162" s="27" t="s">
        <v>815</v>
      </c>
      <c r="B162" s="22">
        <v>45091</v>
      </c>
      <c r="C162" s="13" t="s">
        <v>816</v>
      </c>
      <c r="D162" s="13" t="s">
        <v>47</v>
      </c>
      <c r="E162" s="13" t="s">
        <v>15</v>
      </c>
      <c r="F162" s="13"/>
      <c r="G162" s="13" t="s">
        <v>292</v>
      </c>
      <c r="H162" s="24" t="s">
        <v>817</v>
      </c>
      <c r="I162" s="46">
        <v>765.6</v>
      </c>
      <c r="J162" s="15">
        <v>45036</v>
      </c>
      <c r="K162" s="15">
        <v>45036</v>
      </c>
      <c r="L162" s="37">
        <f>300+600</f>
        <v>900</v>
      </c>
      <c r="M162" s="14" t="s">
        <v>818</v>
      </c>
      <c r="N162" s="13" t="s">
        <v>819</v>
      </c>
    </row>
    <row r="163" spans="1:14" x14ac:dyDescent="0.2">
      <c r="A163" s="27" t="s">
        <v>820</v>
      </c>
      <c r="B163" s="22">
        <v>45091</v>
      </c>
      <c r="C163" s="13" t="s">
        <v>821</v>
      </c>
      <c r="D163" s="13" t="s">
        <v>22</v>
      </c>
      <c r="E163" s="13" t="s">
        <v>15</v>
      </c>
      <c r="F163" s="13"/>
      <c r="G163" s="13" t="s">
        <v>481</v>
      </c>
      <c r="H163" s="24" t="s">
        <v>482</v>
      </c>
      <c r="I163" s="14">
        <v>640</v>
      </c>
      <c r="J163" s="15">
        <v>45058</v>
      </c>
      <c r="K163" s="15">
        <v>45061</v>
      </c>
      <c r="L163" s="37">
        <v>640</v>
      </c>
      <c r="M163" s="14" t="s">
        <v>822</v>
      </c>
      <c r="N163" s="13" t="s">
        <v>823</v>
      </c>
    </row>
    <row r="164" spans="1:14" ht="22.5" x14ac:dyDescent="0.2">
      <c r="A164" s="27" t="s">
        <v>824</v>
      </c>
      <c r="B164" s="22">
        <v>45091</v>
      </c>
      <c r="C164" s="13" t="s">
        <v>825</v>
      </c>
      <c r="D164" s="13" t="s">
        <v>47</v>
      </c>
      <c r="E164" s="13" t="s">
        <v>48</v>
      </c>
      <c r="F164" s="13" t="s">
        <v>121</v>
      </c>
      <c r="G164" s="13" t="s">
        <v>122</v>
      </c>
      <c r="H164" s="26">
        <v>14197361000</v>
      </c>
      <c r="I164" s="14">
        <v>185.55</v>
      </c>
      <c r="J164" s="15">
        <v>45091</v>
      </c>
      <c r="K164" s="15">
        <v>45107</v>
      </c>
      <c r="L164" s="37"/>
      <c r="M164" s="14" t="s">
        <v>826</v>
      </c>
      <c r="N164" s="13" t="s">
        <v>827</v>
      </c>
    </row>
    <row r="165" spans="1:14" ht="22.5" x14ac:dyDescent="0.2">
      <c r="A165" s="27" t="s">
        <v>828</v>
      </c>
      <c r="B165" s="22">
        <v>45091</v>
      </c>
      <c r="C165" s="13" t="s">
        <v>829</v>
      </c>
      <c r="D165" s="13" t="s">
        <v>22</v>
      </c>
      <c r="E165" s="13" t="s">
        <v>15</v>
      </c>
      <c r="F165" s="13"/>
      <c r="G165" s="13" t="s">
        <v>830</v>
      </c>
      <c r="H165" s="24" t="s">
        <v>831</v>
      </c>
      <c r="I165" s="14">
        <v>400</v>
      </c>
      <c r="J165" s="15">
        <v>45078</v>
      </c>
      <c r="K165" s="15">
        <v>45078</v>
      </c>
      <c r="L165" s="37">
        <v>400</v>
      </c>
      <c r="M165" s="14" t="s">
        <v>832</v>
      </c>
      <c r="N165" s="13" t="s">
        <v>833</v>
      </c>
    </row>
    <row r="166" spans="1:14" x14ac:dyDescent="0.2">
      <c r="A166" s="27" t="s">
        <v>834</v>
      </c>
      <c r="B166" s="22">
        <v>45091</v>
      </c>
      <c r="C166" s="13" t="s">
        <v>835</v>
      </c>
      <c r="D166" s="13" t="s">
        <v>47</v>
      </c>
      <c r="E166" s="13" t="s">
        <v>15</v>
      </c>
      <c r="F166" s="13"/>
      <c r="G166" s="16" t="s">
        <v>127</v>
      </c>
      <c r="H166" s="17" t="s">
        <v>128</v>
      </c>
      <c r="I166" s="14">
        <v>57</v>
      </c>
      <c r="J166" s="15">
        <v>45100</v>
      </c>
      <c r="K166" s="15">
        <v>45100</v>
      </c>
      <c r="L166" s="37"/>
      <c r="M166" s="14" t="s">
        <v>836</v>
      </c>
      <c r="N166" s="13" t="s">
        <v>837</v>
      </c>
    </row>
    <row r="167" spans="1:14" x14ac:dyDescent="0.2">
      <c r="A167" s="27" t="s">
        <v>838</v>
      </c>
      <c r="B167" s="22">
        <v>45092</v>
      </c>
      <c r="C167" s="13" t="s">
        <v>839</v>
      </c>
      <c r="D167" s="13" t="s">
        <v>47</v>
      </c>
      <c r="E167" s="13" t="s">
        <v>15</v>
      </c>
      <c r="F167" s="13"/>
      <c r="G167" s="13" t="s">
        <v>840</v>
      </c>
      <c r="H167" s="24" t="s">
        <v>841</v>
      </c>
      <c r="I167" s="14">
        <v>221.31</v>
      </c>
      <c r="J167" s="15">
        <v>45091</v>
      </c>
      <c r="K167" s="15">
        <v>45093</v>
      </c>
      <c r="L167" s="37">
        <v>221.31</v>
      </c>
      <c r="M167" s="14" t="s">
        <v>842</v>
      </c>
      <c r="N167" s="13" t="s">
        <v>843</v>
      </c>
    </row>
    <row r="168" spans="1:14" x14ac:dyDescent="0.2">
      <c r="A168" s="27" t="s">
        <v>844</v>
      </c>
      <c r="B168" s="22">
        <v>45096</v>
      </c>
      <c r="C168" s="13" t="s">
        <v>845</v>
      </c>
      <c r="D168" s="13" t="s">
        <v>16</v>
      </c>
      <c r="E168" s="13" t="s">
        <v>15</v>
      </c>
      <c r="F168" s="13"/>
      <c r="G168" s="13" t="s">
        <v>73</v>
      </c>
      <c r="H168" s="17" t="s">
        <v>74</v>
      </c>
      <c r="I168" s="14">
        <v>600</v>
      </c>
      <c r="J168" s="15">
        <v>45078</v>
      </c>
      <c r="K168" s="15">
        <v>45089</v>
      </c>
      <c r="L168" s="37">
        <v>600</v>
      </c>
      <c r="M168" s="14" t="s">
        <v>846</v>
      </c>
      <c r="N168" s="13" t="s">
        <v>847</v>
      </c>
    </row>
    <row r="169" spans="1:14" ht="22.5" x14ac:dyDescent="0.2">
      <c r="A169" s="27" t="s">
        <v>848</v>
      </c>
      <c r="B169" s="22">
        <v>45096</v>
      </c>
      <c r="C169" s="13" t="s">
        <v>849</v>
      </c>
      <c r="D169" s="13" t="s">
        <v>16</v>
      </c>
      <c r="E169" s="13" t="s">
        <v>15</v>
      </c>
      <c r="F169" s="13"/>
      <c r="G169" s="13" t="s">
        <v>73</v>
      </c>
      <c r="H169" s="17" t="s">
        <v>850</v>
      </c>
      <c r="I169" s="14">
        <v>550</v>
      </c>
      <c r="J169" s="15">
        <v>45066</v>
      </c>
      <c r="K169" s="15">
        <v>45071</v>
      </c>
      <c r="L169" s="37">
        <v>550</v>
      </c>
      <c r="M169" s="14" t="s">
        <v>851</v>
      </c>
      <c r="N169" s="13" t="s">
        <v>852</v>
      </c>
    </row>
    <row r="170" spans="1:14" x14ac:dyDescent="0.2">
      <c r="A170" s="27" t="s">
        <v>853</v>
      </c>
      <c r="B170" s="22">
        <v>45096</v>
      </c>
      <c r="C170" s="13" t="s">
        <v>854</v>
      </c>
      <c r="D170" s="13" t="s">
        <v>16</v>
      </c>
      <c r="E170" s="13" t="s">
        <v>15</v>
      </c>
      <c r="F170" s="13"/>
      <c r="G170" s="13" t="s">
        <v>569</v>
      </c>
      <c r="H170" s="24" t="s">
        <v>570</v>
      </c>
      <c r="I170" s="14">
        <v>60</v>
      </c>
      <c r="J170" s="15">
        <v>45054</v>
      </c>
      <c r="K170" s="15">
        <v>45055</v>
      </c>
      <c r="L170" s="37"/>
      <c r="M170" s="14" t="s">
        <v>855</v>
      </c>
      <c r="N170" s="13" t="s">
        <v>856</v>
      </c>
    </row>
    <row r="171" spans="1:14" x14ac:dyDescent="0.2">
      <c r="A171" s="27" t="s">
        <v>857</v>
      </c>
      <c r="B171" s="22">
        <v>45096</v>
      </c>
      <c r="C171" s="13" t="s">
        <v>858</v>
      </c>
      <c r="D171" s="13" t="s">
        <v>22</v>
      </c>
      <c r="E171" s="13" t="s">
        <v>15</v>
      </c>
      <c r="F171" s="13"/>
      <c r="G171" s="13" t="s">
        <v>859</v>
      </c>
      <c r="H171" s="24" t="s">
        <v>860</v>
      </c>
      <c r="I171" s="14">
        <v>280</v>
      </c>
      <c r="J171" s="15">
        <v>45096</v>
      </c>
      <c r="K171" s="15">
        <v>45099</v>
      </c>
      <c r="L171" s="37"/>
      <c r="M171" s="14" t="s">
        <v>861</v>
      </c>
      <c r="N171" s="13" t="s">
        <v>862</v>
      </c>
    </row>
    <row r="172" spans="1:14" x14ac:dyDescent="0.2">
      <c r="A172" s="27" t="s">
        <v>863</v>
      </c>
      <c r="B172" s="22">
        <v>45096</v>
      </c>
      <c r="C172" s="13" t="s">
        <v>864</v>
      </c>
      <c r="D172" s="13" t="s">
        <v>16</v>
      </c>
      <c r="E172" s="13" t="s">
        <v>15</v>
      </c>
      <c r="F172" s="13"/>
      <c r="G172" s="13" t="s">
        <v>73</v>
      </c>
      <c r="H172" s="17" t="s">
        <v>74</v>
      </c>
      <c r="I172" s="14">
        <v>400</v>
      </c>
      <c r="J172" s="15">
        <v>45093</v>
      </c>
      <c r="K172" s="15">
        <v>45096</v>
      </c>
      <c r="L172" s="37">
        <v>400</v>
      </c>
      <c r="M172" s="37" t="s">
        <v>865</v>
      </c>
      <c r="N172" s="13" t="s">
        <v>866</v>
      </c>
    </row>
    <row r="173" spans="1:14" x14ac:dyDescent="0.2">
      <c r="A173" s="27" t="s">
        <v>867</v>
      </c>
      <c r="B173" s="22">
        <v>45096</v>
      </c>
      <c r="C173" s="13" t="s">
        <v>396</v>
      </c>
      <c r="D173" s="13" t="s">
        <v>22</v>
      </c>
      <c r="E173" s="13" t="s">
        <v>15</v>
      </c>
      <c r="F173" s="13"/>
      <c r="G173" s="13" t="s">
        <v>292</v>
      </c>
      <c r="H173" s="24" t="s">
        <v>293</v>
      </c>
      <c r="I173" s="14">
        <v>300</v>
      </c>
      <c r="J173" s="15">
        <v>45090</v>
      </c>
      <c r="K173" s="15">
        <v>45092</v>
      </c>
      <c r="L173" s="37"/>
      <c r="M173" s="37" t="s">
        <v>868</v>
      </c>
      <c r="N173" s="13" t="s">
        <v>869</v>
      </c>
    </row>
    <row r="174" spans="1:14" x14ac:dyDescent="0.2">
      <c r="A174" s="27" t="s">
        <v>870</v>
      </c>
      <c r="B174" s="22">
        <v>45096</v>
      </c>
      <c r="C174" s="13" t="s">
        <v>871</v>
      </c>
      <c r="D174" s="13" t="s">
        <v>47</v>
      </c>
      <c r="E174" s="13" t="s">
        <v>15</v>
      </c>
      <c r="F174" s="13"/>
      <c r="G174" s="13" t="s">
        <v>330</v>
      </c>
      <c r="H174" s="24" t="s">
        <v>331</v>
      </c>
      <c r="I174" s="14">
        <v>80.08</v>
      </c>
      <c r="J174" s="15">
        <v>45096</v>
      </c>
      <c r="K174" s="15">
        <v>45122</v>
      </c>
      <c r="L174" s="37"/>
      <c r="M174" s="14" t="s">
        <v>872</v>
      </c>
      <c r="N174" s="13" t="s">
        <v>873</v>
      </c>
    </row>
    <row r="175" spans="1:14" x14ac:dyDescent="0.2">
      <c r="A175" s="31" t="s">
        <v>874</v>
      </c>
      <c r="B175" s="32">
        <v>45097</v>
      </c>
      <c r="C175" s="31" t="s">
        <v>875</v>
      </c>
      <c r="D175" s="33" t="s">
        <v>16</v>
      </c>
      <c r="E175" s="33" t="s">
        <v>15</v>
      </c>
      <c r="F175" s="33"/>
      <c r="G175" s="33" t="s">
        <v>666</v>
      </c>
      <c r="H175" s="34" t="s">
        <v>667</v>
      </c>
      <c r="I175" s="35">
        <v>1200</v>
      </c>
      <c r="J175" s="36">
        <v>45103</v>
      </c>
      <c r="K175" s="36">
        <v>45103</v>
      </c>
      <c r="L175" s="44">
        <v>1200</v>
      </c>
      <c r="M175" s="35" t="s">
        <v>876</v>
      </c>
      <c r="N175" s="33" t="s">
        <v>877</v>
      </c>
    </row>
    <row r="176" spans="1:14" ht="22.5" x14ac:dyDescent="0.2">
      <c r="A176" s="27" t="s">
        <v>878</v>
      </c>
      <c r="B176" s="22">
        <v>45098</v>
      </c>
      <c r="C176" s="27" t="s">
        <v>879</v>
      </c>
      <c r="D176" s="13" t="s">
        <v>22</v>
      </c>
      <c r="E176" s="13" t="s">
        <v>48</v>
      </c>
      <c r="F176" s="13" t="s">
        <v>880</v>
      </c>
      <c r="G176" s="13" t="s">
        <v>18</v>
      </c>
      <c r="H176" s="17" t="s">
        <v>17</v>
      </c>
      <c r="I176" s="14">
        <v>3050</v>
      </c>
      <c r="J176" s="15">
        <v>45096</v>
      </c>
      <c r="K176" s="15">
        <v>45107</v>
      </c>
      <c r="L176" s="37">
        <v>3050</v>
      </c>
      <c r="M176" s="14" t="s">
        <v>881</v>
      </c>
      <c r="N176" s="13" t="s">
        <v>882</v>
      </c>
    </row>
    <row r="177" spans="1:14" ht="22.5" x14ac:dyDescent="0.2">
      <c r="A177" s="27" t="s">
        <v>883</v>
      </c>
      <c r="B177" s="22">
        <v>45098</v>
      </c>
      <c r="C177" s="27" t="s">
        <v>884</v>
      </c>
      <c r="D177" s="13" t="s">
        <v>22</v>
      </c>
      <c r="E177" s="13" t="s">
        <v>48</v>
      </c>
      <c r="F177" s="13" t="s">
        <v>885</v>
      </c>
      <c r="G177" s="13" t="s">
        <v>886</v>
      </c>
      <c r="H177" s="28" t="s">
        <v>887</v>
      </c>
      <c r="I177" s="14">
        <v>6400</v>
      </c>
      <c r="J177" s="15">
        <v>45108</v>
      </c>
      <c r="K177" s="15">
        <v>45122</v>
      </c>
      <c r="L177" s="37">
        <f>1920</f>
        <v>1920</v>
      </c>
      <c r="M177" s="14" t="s">
        <v>888</v>
      </c>
      <c r="N177" s="13" t="s">
        <v>889</v>
      </c>
    </row>
    <row r="178" spans="1:14" x14ac:dyDescent="0.2">
      <c r="A178" s="27" t="s">
        <v>890</v>
      </c>
      <c r="B178" s="22">
        <v>45099</v>
      </c>
      <c r="C178" s="27" t="s">
        <v>891</v>
      </c>
      <c r="D178" s="13" t="s">
        <v>47</v>
      </c>
      <c r="E178" s="13" t="s">
        <v>15</v>
      </c>
      <c r="F178" s="13"/>
      <c r="G178" s="13" t="s">
        <v>543</v>
      </c>
      <c r="H178" s="24" t="s">
        <v>544</v>
      </c>
      <c r="I178" s="14">
        <v>85</v>
      </c>
      <c r="J178" s="15">
        <v>45100</v>
      </c>
      <c r="K178" s="15">
        <v>45100</v>
      </c>
      <c r="L178" s="37">
        <v>85</v>
      </c>
      <c r="M178" s="14" t="s">
        <v>892</v>
      </c>
      <c r="N178" s="13" t="s">
        <v>893</v>
      </c>
    </row>
    <row r="179" spans="1:14" x14ac:dyDescent="0.2">
      <c r="A179" s="48" t="s">
        <v>894</v>
      </c>
      <c r="B179" s="49">
        <v>45100</v>
      </c>
      <c r="C179" s="27" t="s">
        <v>895</v>
      </c>
      <c r="D179" s="13" t="s">
        <v>47</v>
      </c>
      <c r="E179" s="13" t="s">
        <v>15</v>
      </c>
      <c r="F179" s="13"/>
      <c r="G179" s="13" t="s">
        <v>896</v>
      </c>
      <c r="H179" s="24" t="s">
        <v>897</v>
      </c>
      <c r="I179" s="14">
        <v>1136.5</v>
      </c>
      <c r="J179" s="15">
        <v>45103</v>
      </c>
      <c r="K179" s="15">
        <v>45114</v>
      </c>
      <c r="L179" s="37"/>
      <c r="M179" s="37"/>
      <c r="N179" s="16"/>
    </row>
    <row r="180" spans="1:14" x14ac:dyDescent="0.2">
      <c r="A180" s="27" t="s">
        <v>898</v>
      </c>
      <c r="B180" s="22">
        <v>45103</v>
      </c>
      <c r="C180" s="13" t="s">
        <v>899</v>
      </c>
      <c r="D180" s="13" t="s">
        <v>47</v>
      </c>
      <c r="E180" s="13" t="s">
        <v>15</v>
      </c>
      <c r="F180" s="13"/>
      <c r="G180" s="13" t="s">
        <v>900</v>
      </c>
      <c r="H180" s="24" t="s">
        <v>901</v>
      </c>
      <c r="I180" s="14">
        <v>3000</v>
      </c>
      <c r="J180" s="15">
        <v>45103</v>
      </c>
      <c r="K180" s="15">
        <v>45121</v>
      </c>
      <c r="L180" s="37">
        <v>3000</v>
      </c>
      <c r="M180" s="14" t="s">
        <v>902</v>
      </c>
      <c r="N180" s="13" t="s">
        <v>903</v>
      </c>
    </row>
    <row r="181" spans="1:14" x14ac:dyDescent="0.2">
      <c r="A181" s="27" t="s">
        <v>904</v>
      </c>
      <c r="B181" s="22">
        <v>45103</v>
      </c>
      <c r="C181" s="13" t="s">
        <v>905</v>
      </c>
      <c r="D181" s="13" t="s">
        <v>47</v>
      </c>
      <c r="E181" s="13" t="s">
        <v>15</v>
      </c>
      <c r="F181" s="13"/>
      <c r="G181" s="13" t="s">
        <v>151</v>
      </c>
      <c r="H181" s="24" t="s">
        <v>152</v>
      </c>
      <c r="I181" s="14">
        <v>500.04</v>
      </c>
      <c r="J181" s="15">
        <v>45107</v>
      </c>
      <c r="K181" s="15">
        <v>45107</v>
      </c>
      <c r="L181" s="37">
        <v>590.04</v>
      </c>
      <c r="M181" s="14" t="s">
        <v>906</v>
      </c>
      <c r="N181" s="13" t="s">
        <v>907</v>
      </c>
    </row>
    <row r="182" spans="1:14" x14ac:dyDescent="0.2">
      <c r="A182" s="27" t="s">
        <v>908</v>
      </c>
      <c r="B182" s="22">
        <v>45103</v>
      </c>
      <c r="C182" s="13" t="s">
        <v>909</v>
      </c>
      <c r="D182" s="13" t="s">
        <v>22</v>
      </c>
      <c r="E182" s="13" t="s">
        <v>15</v>
      </c>
      <c r="F182" s="13"/>
      <c r="G182" s="13" t="s">
        <v>910</v>
      </c>
      <c r="H182" s="24" t="s">
        <v>911</v>
      </c>
      <c r="I182" s="14">
        <v>24.59</v>
      </c>
      <c r="J182" s="15">
        <v>45097</v>
      </c>
      <c r="K182" s="15">
        <v>45107</v>
      </c>
      <c r="L182" s="37"/>
      <c r="M182" s="14" t="s">
        <v>912</v>
      </c>
      <c r="N182" s="13" t="s">
        <v>913</v>
      </c>
    </row>
    <row r="183" spans="1:14" x14ac:dyDescent="0.2">
      <c r="A183" s="27" t="s">
        <v>914</v>
      </c>
      <c r="B183" s="22">
        <v>45107</v>
      </c>
      <c r="C183" s="13" t="s">
        <v>915</v>
      </c>
      <c r="D183" s="13" t="s">
        <v>16</v>
      </c>
      <c r="E183" s="13" t="s">
        <v>15</v>
      </c>
      <c r="F183" s="13"/>
      <c r="G183" s="13" t="s">
        <v>666</v>
      </c>
      <c r="H183" s="17" t="s">
        <v>667</v>
      </c>
      <c r="I183" s="14">
        <v>780</v>
      </c>
      <c r="J183" s="15">
        <v>45100</v>
      </c>
      <c r="K183" s="15">
        <v>45113</v>
      </c>
      <c r="L183" s="37">
        <v>780</v>
      </c>
      <c r="M183" s="14" t="s">
        <v>916</v>
      </c>
      <c r="N183" s="13" t="s">
        <v>917</v>
      </c>
    </row>
    <row r="184" spans="1:14" x14ac:dyDescent="0.2">
      <c r="A184" s="27" t="s">
        <v>918</v>
      </c>
      <c r="B184" s="22">
        <v>45107</v>
      </c>
      <c r="C184" s="13" t="s">
        <v>919</v>
      </c>
      <c r="D184" s="13" t="s">
        <v>47</v>
      </c>
      <c r="E184" s="13" t="s">
        <v>15</v>
      </c>
      <c r="F184" s="13"/>
      <c r="G184" s="16" t="s">
        <v>127</v>
      </c>
      <c r="H184" s="17" t="s">
        <v>128</v>
      </c>
      <c r="I184" s="14">
        <v>758</v>
      </c>
      <c r="J184" s="15">
        <v>45114</v>
      </c>
      <c r="K184" s="15">
        <v>45114</v>
      </c>
      <c r="L184" s="37">
        <v>758</v>
      </c>
      <c r="M184" s="14" t="s">
        <v>920</v>
      </c>
      <c r="N184" s="13" t="s">
        <v>921</v>
      </c>
    </row>
    <row r="185" spans="1:14" ht="22.5" x14ac:dyDescent="0.2">
      <c r="A185" s="27" t="s">
        <v>922</v>
      </c>
      <c r="B185" s="22">
        <v>45107</v>
      </c>
      <c r="C185" s="13" t="s">
        <v>923</v>
      </c>
      <c r="D185" s="13" t="s">
        <v>47</v>
      </c>
      <c r="E185" s="13" t="s">
        <v>15</v>
      </c>
      <c r="F185" s="13"/>
      <c r="G185" s="16" t="s">
        <v>127</v>
      </c>
      <c r="H185" s="17" t="s">
        <v>924</v>
      </c>
      <c r="I185" s="14">
        <v>137</v>
      </c>
      <c r="J185" s="15">
        <v>45097</v>
      </c>
      <c r="K185" s="15">
        <v>45097</v>
      </c>
      <c r="L185" s="37">
        <v>137</v>
      </c>
      <c r="M185" s="14" t="s">
        <v>925</v>
      </c>
      <c r="N185" s="13" t="s">
        <v>926</v>
      </c>
    </row>
    <row r="186" spans="1:14" x14ac:dyDescent="0.2">
      <c r="A186" s="27" t="s">
        <v>939</v>
      </c>
      <c r="B186" s="22">
        <v>45110</v>
      </c>
      <c r="C186" s="13" t="s">
        <v>940</v>
      </c>
      <c r="D186" s="13" t="s">
        <v>22</v>
      </c>
      <c r="E186" s="13" t="s">
        <v>15</v>
      </c>
      <c r="F186" s="13"/>
      <c r="G186" s="13" t="s">
        <v>426</v>
      </c>
      <c r="H186" s="17" t="s">
        <v>17</v>
      </c>
      <c r="I186" s="14">
        <v>1280</v>
      </c>
      <c r="J186" s="15">
        <v>45105</v>
      </c>
      <c r="K186" s="15">
        <v>45122</v>
      </c>
      <c r="L186" s="37">
        <v>1280</v>
      </c>
      <c r="M186" s="14" t="s">
        <v>925</v>
      </c>
      <c r="N186" s="13" t="s">
        <v>941</v>
      </c>
    </row>
    <row r="187" spans="1:14" x14ac:dyDescent="0.2">
      <c r="A187" s="27" t="s">
        <v>942</v>
      </c>
      <c r="B187" s="22">
        <v>45112</v>
      </c>
      <c r="C187" s="13" t="s">
        <v>943</v>
      </c>
      <c r="D187" s="13" t="s">
        <v>22</v>
      </c>
      <c r="E187" s="13" t="s">
        <v>15</v>
      </c>
      <c r="F187" s="13"/>
      <c r="G187" s="13" t="s">
        <v>386</v>
      </c>
      <c r="H187" s="17" t="s">
        <v>387</v>
      </c>
      <c r="I187" s="14">
        <v>300</v>
      </c>
      <c r="J187" s="15">
        <v>45083</v>
      </c>
      <c r="K187" s="15">
        <v>45086</v>
      </c>
      <c r="L187" s="37">
        <v>300</v>
      </c>
      <c r="M187" s="14" t="s">
        <v>944</v>
      </c>
      <c r="N187" s="13" t="s">
        <v>945</v>
      </c>
    </row>
    <row r="188" spans="1:14" x14ac:dyDescent="0.2">
      <c r="A188" s="27" t="s">
        <v>946</v>
      </c>
      <c r="B188" s="22">
        <v>45112</v>
      </c>
      <c r="C188" s="13" t="s">
        <v>947</v>
      </c>
      <c r="D188" s="13" t="s">
        <v>22</v>
      </c>
      <c r="E188" s="13" t="s">
        <v>15</v>
      </c>
      <c r="F188" s="13"/>
      <c r="G188" s="13" t="s">
        <v>142</v>
      </c>
      <c r="H188" s="24" t="s">
        <v>143</v>
      </c>
      <c r="I188" s="14">
        <v>416</v>
      </c>
      <c r="J188" s="15">
        <v>45112</v>
      </c>
      <c r="K188" s="15">
        <v>45113</v>
      </c>
      <c r="L188" s="37">
        <v>427.52</v>
      </c>
      <c r="M188" s="14" t="s">
        <v>948</v>
      </c>
      <c r="N188" s="13" t="s">
        <v>949</v>
      </c>
    </row>
    <row r="189" spans="1:14" x14ac:dyDescent="0.2">
      <c r="A189" s="27" t="s">
        <v>950</v>
      </c>
      <c r="B189" s="22">
        <v>45113</v>
      </c>
      <c r="C189" s="13" t="s">
        <v>951</v>
      </c>
      <c r="D189" s="13" t="s">
        <v>47</v>
      </c>
      <c r="E189" s="13" t="s">
        <v>15</v>
      </c>
      <c r="F189" s="13"/>
      <c r="G189" s="13" t="s">
        <v>859</v>
      </c>
      <c r="H189" s="24" t="s">
        <v>860</v>
      </c>
      <c r="I189" s="14">
        <v>1202</v>
      </c>
      <c r="J189" s="15">
        <v>45112</v>
      </c>
      <c r="K189" s="15">
        <v>45137</v>
      </c>
      <c r="L189" s="37"/>
      <c r="M189" s="14" t="s">
        <v>952</v>
      </c>
      <c r="N189" s="13" t="s">
        <v>953</v>
      </c>
    </row>
    <row r="190" spans="1:14" x14ac:dyDescent="0.2">
      <c r="A190" s="27" t="s">
        <v>954</v>
      </c>
      <c r="B190" s="22">
        <v>45113</v>
      </c>
      <c r="C190" s="27" t="s">
        <v>955</v>
      </c>
      <c r="D190" s="13" t="s">
        <v>47</v>
      </c>
      <c r="E190" s="13" t="s">
        <v>15</v>
      </c>
      <c r="F190" s="13"/>
      <c r="G190" s="13" t="s">
        <v>317</v>
      </c>
      <c r="H190" s="24" t="s">
        <v>318</v>
      </c>
      <c r="I190" s="14">
        <v>150.12799999999999</v>
      </c>
      <c r="J190" s="15">
        <v>45113</v>
      </c>
      <c r="K190" s="15">
        <v>45113</v>
      </c>
      <c r="L190" s="37">
        <v>150.37</v>
      </c>
      <c r="M190" s="14" t="s">
        <v>956</v>
      </c>
      <c r="N190" s="13" t="s">
        <v>957</v>
      </c>
    </row>
    <row r="191" spans="1:14" ht="22.5" x14ac:dyDescent="0.2">
      <c r="A191" s="27" t="s">
        <v>958</v>
      </c>
      <c r="B191" s="22">
        <v>45113</v>
      </c>
      <c r="C191" s="13" t="s">
        <v>959</v>
      </c>
      <c r="D191" s="13" t="s">
        <v>47</v>
      </c>
      <c r="E191" s="13" t="s">
        <v>15</v>
      </c>
      <c r="F191" s="13"/>
      <c r="G191" s="13" t="s">
        <v>292</v>
      </c>
      <c r="H191" s="24" t="s">
        <v>293</v>
      </c>
      <c r="I191" s="14">
        <v>994</v>
      </c>
      <c r="J191" s="15">
        <v>45112</v>
      </c>
      <c r="K191" s="15">
        <v>45137</v>
      </c>
      <c r="L191" s="37"/>
      <c r="M191" s="14" t="s">
        <v>960</v>
      </c>
      <c r="N191" s="13" t="s">
        <v>961</v>
      </c>
    </row>
    <row r="192" spans="1:14" x14ac:dyDescent="0.25">
      <c r="A192" s="23" t="s">
        <v>766</v>
      </c>
      <c r="B192" s="22">
        <v>45113</v>
      </c>
      <c r="C192" s="13" t="s">
        <v>962</v>
      </c>
      <c r="D192" s="13" t="s">
        <v>22</v>
      </c>
      <c r="E192" s="13" t="s">
        <v>15</v>
      </c>
      <c r="F192" s="13"/>
      <c r="G192" s="13" t="s">
        <v>692</v>
      </c>
      <c r="H192" s="24" t="s">
        <v>693</v>
      </c>
      <c r="I192" s="14">
        <v>300</v>
      </c>
      <c r="J192" s="15">
        <v>45117</v>
      </c>
      <c r="K192" s="15">
        <v>45147</v>
      </c>
      <c r="L192" s="37"/>
      <c r="M192" s="14" t="s">
        <v>963</v>
      </c>
      <c r="N192" s="13" t="s">
        <v>964</v>
      </c>
    </row>
    <row r="193" spans="1:14" x14ac:dyDescent="0.25">
      <c r="A193" s="23" t="s">
        <v>965</v>
      </c>
      <c r="B193" s="22">
        <v>45121</v>
      </c>
      <c r="C193" s="13" t="s">
        <v>966</v>
      </c>
      <c r="D193" s="13" t="s">
        <v>22</v>
      </c>
      <c r="E193" s="13" t="s">
        <v>15</v>
      </c>
      <c r="F193" s="13"/>
      <c r="G193" s="13" t="s">
        <v>830</v>
      </c>
      <c r="H193" s="24" t="s">
        <v>831</v>
      </c>
      <c r="I193" s="14">
        <v>1620</v>
      </c>
      <c r="J193" s="15">
        <v>45108</v>
      </c>
      <c r="K193" s="15">
        <v>45291</v>
      </c>
      <c r="L193" s="14">
        <f>270</f>
        <v>270</v>
      </c>
      <c r="M193" s="14" t="s">
        <v>967</v>
      </c>
      <c r="N193" s="13" t="s">
        <v>968</v>
      </c>
    </row>
    <row r="194" spans="1:14" ht="22.5" x14ac:dyDescent="0.25">
      <c r="A194" s="23" t="s">
        <v>969</v>
      </c>
      <c r="B194" s="22">
        <v>45121</v>
      </c>
      <c r="C194" s="13" t="s">
        <v>970</v>
      </c>
      <c r="D194" s="13" t="s">
        <v>22</v>
      </c>
      <c r="E194" s="13" t="s">
        <v>15</v>
      </c>
      <c r="F194" s="13"/>
      <c r="G194" s="13" t="s">
        <v>971</v>
      </c>
      <c r="H194" s="24"/>
      <c r="I194" s="14">
        <v>377.88</v>
      </c>
      <c r="J194" s="15">
        <v>45114</v>
      </c>
      <c r="K194" s="15">
        <v>45114</v>
      </c>
      <c r="L194" s="14"/>
      <c r="M194" s="37" t="s">
        <v>972</v>
      </c>
      <c r="N194" s="16" t="s">
        <v>973</v>
      </c>
    </row>
    <row r="195" spans="1:14" x14ac:dyDescent="0.25">
      <c r="A195" s="23" t="s">
        <v>974</v>
      </c>
      <c r="B195" s="22">
        <v>45121</v>
      </c>
      <c r="C195" s="13" t="s">
        <v>975</v>
      </c>
      <c r="D195" s="13" t="s">
        <v>22</v>
      </c>
      <c r="E195" s="13" t="s">
        <v>15</v>
      </c>
      <c r="F195" s="13"/>
      <c r="G195" s="13" t="s">
        <v>34</v>
      </c>
      <c r="H195" s="24" t="s">
        <v>35</v>
      </c>
      <c r="I195" s="14">
        <v>570</v>
      </c>
      <c r="J195" s="15">
        <v>45108</v>
      </c>
      <c r="K195" s="15">
        <v>45291</v>
      </c>
      <c r="L195" s="14">
        <f>95+95</f>
        <v>190</v>
      </c>
      <c r="M195" s="37" t="s">
        <v>976</v>
      </c>
      <c r="N195" s="16" t="s">
        <v>977</v>
      </c>
    </row>
    <row r="196" spans="1:14" x14ac:dyDescent="0.25">
      <c r="A196" s="23" t="s">
        <v>978</v>
      </c>
      <c r="B196" s="22">
        <v>45121</v>
      </c>
      <c r="C196" s="13" t="s">
        <v>979</v>
      </c>
      <c r="D196" s="13" t="s">
        <v>22</v>
      </c>
      <c r="E196" s="13" t="s">
        <v>15</v>
      </c>
      <c r="F196" s="13"/>
      <c r="G196" s="13" t="s">
        <v>563</v>
      </c>
      <c r="H196" s="24" t="s">
        <v>564</v>
      </c>
      <c r="I196" s="14">
        <v>1290</v>
      </c>
      <c r="J196" s="15">
        <v>45127</v>
      </c>
      <c r="K196" s="15">
        <v>45128</v>
      </c>
      <c r="L196" s="14"/>
      <c r="M196" s="37" t="s">
        <v>980</v>
      </c>
      <c r="N196" s="16" t="s">
        <v>981</v>
      </c>
    </row>
    <row r="197" spans="1:14" x14ac:dyDescent="0.25">
      <c r="A197" s="23" t="s">
        <v>982</v>
      </c>
      <c r="B197" s="22">
        <v>45121</v>
      </c>
      <c r="C197" s="13" t="s">
        <v>983</v>
      </c>
      <c r="D197" s="13" t="s">
        <v>47</v>
      </c>
      <c r="E197" s="13" t="s">
        <v>15</v>
      </c>
      <c r="F197" s="13"/>
      <c r="G197" s="13" t="s">
        <v>698</v>
      </c>
      <c r="H197" s="24" t="s">
        <v>699</v>
      </c>
      <c r="I197" s="14">
        <v>2000</v>
      </c>
      <c r="J197" s="15">
        <v>45120</v>
      </c>
      <c r="K197" s="15">
        <v>45291</v>
      </c>
      <c r="L197" s="14">
        <f>35</f>
        <v>35</v>
      </c>
      <c r="M197" s="37" t="s">
        <v>984</v>
      </c>
      <c r="N197" s="16" t="s">
        <v>985</v>
      </c>
    </row>
    <row r="198" spans="1:14" x14ac:dyDescent="0.25">
      <c r="A198" s="23" t="s">
        <v>986</v>
      </c>
      <c r="B198" s="22">
        <v>45121</v>
      </c>
      <c r="C198" s="13" t="s">
        <v>987</v>
      </c>
      <c r="D198" s="13" t="s">
        <v>47</v>
      </c>
      <c r="E198" s="13" t="s">
        <v>15</v>
      </c>
      <c r="F198" s="13"/>
      <c r="G198" s="13" t="s">
        <v>151</v>
      </c>
      <c r="H198" s="24" t="s">
        <v>152</v>
      </c>
      <c r="I198" s="14">
        <v>5.8</v>
      </c>
      <c r="J198" s="15">
        <v>45107</v>
      </c>
      <c r="K198" s="15">
        <v>45107</v>
      </c>
      <c r="L198" s="14"/>
      <c r="M198" s="37" t="s">
        <v>988</v>
      </c>
      <c r="N198" s="16" t="s">
        <v>989</v>
      </c>
    </row>
    <row r="199" spans="1:14" x14ac:dyDescent="0.25">
      <c r="A199" s="23" t="s">
        <v>990</v>
      </c>
      <c r="B199" s="22">
        <v>45121</v>
      </c>
      <c r="C199" s="13" t="s">
        <v>991</v>
      </c>
      <c r="D199" s="13" t="s">
        <v>22</v>
      </c>
      <c r="E199" s="13" t="s">
        <v>15</v>
      </c>
      <c r="F199" s="13"/>
      <c r="G199" s="13" t="s">
        <v>992</v>
      </c>
      <c r="H199" s="24" t="s">
        <v>993</v>
      </c>
      <c r="I199" s="14">
        <v>8.1999999999999993</v>
      </c>
      <c r="J199" s="15">
        <v>45078</v>
      </c>
      <c r="K199" s="15">
        <v>45107</v>
      </c>
      <c r="L199" s="14"/>
      <c r="M199" s="37" t="s">
        <v>994</v>
      </c>
      <c r="N199" s="16" t="s">
        <v>995</v>
      </c>
    </row>
    <row r="200" spans="1:14" x14ac:dyDescent="0.25">
      <c r="A200" s="23" t="s">
        <v>996</v>
      </c>
      <c r="B200" s="22">
        <v>45121</v>
      </c>
      <c r="C200" s="13" t="s">
        <v>997</v>
      </c>
      <c r="D200" s="13" t="s">
        <v>22</v>
      </c>
      <c r="E200" s="13" t="s">
        <v>15</v>
      </c>
      <c r="F200" s="13"/>
      <c r="G200" s="16" t="s">
        <v>998</v>
      </c>
      <c r="H200" s="17" t="s">
        <v>999</v>
      </c>
      <c r="I200" s="14">
        <v>147.84</v>
      </c>
      <c r="J200" s="15">
        <v>45120</v>
      </c>
      <c r="K200" s="15">
        <v>45138</v>
      </c>
      <c r="L200" s="14"/>
      <c r="M200" s="37" t="s">
        <v>1000</v>
      </c>
      <c r="N200" s="16" t="s">
        <v>1001</v>
      </c>
    </row>
    <row r="201" spans="1:14" ht="22.5" x14ac:dyDescent="0.25">
      <c r="A201" s="23" t="s">
        <v>1002</v>
      </c>
      <c r="B201" s="22">
        <v>45121</v>
      </c>
      <c r="C201" s="13" t="s">
        <v>1003</v>
      </c>
      <c r="D201" s="13" t="s">
        <v>16</v>
      </c>
      <c r="E201" s="13" t="s">
        <v>15</v>
      </c>
      <c r="F201" s="13"/>
      <c r="G201" s="13" t="s">
        <v>1004</v>
      </c>
      <c r="H201" s="24" t="s">
        <v>1005</v>
      </c>
      <c r="I201" s="14">
        <v>7100</v>
      </c>
      <c r="J201" s="15">
        <v>45138</v>
      </c>
      <c r="K201" s="15">
        <v>45147</v>
      </c>
      <c r="L201" s="14"/>
      <c r="M201" s="37" t="s">
        <v>1006</v>
      </c>
      <c r="N201" s="16" t="s">
        <v>1007</v>
      </c>
    </row>
    <row r="202" spans="1:14" x14ac:dyDescent="0.25">
      <c r="A202" s="23" t="s">
        <v>1008</v>
      </c>
      <c r="B202" s="22">
        <v>45121</v>
      </c>
      <c r="C202" s="13" t="s">
        <v>1009</v>
      </c>
      <c r="D202" s="13" t="s">
        <v>22</v>
      </c>
      <c r="E202" s="13" t="s">
        <v>15</v>
      </c>
      <c r="F202" s="13"/>
      <c r="G202" s="13" t="s">
        <v>209</v>
      </c>
      <c r="H202" s="24" t="s">
        <v>210</v>
      </c>
      <c r="I202" s="14">
        <v>14500</v>
      </c>
      <c r="J202" s="15">
        <v>45138</v>
      </c>
      <c r="K202" s="15">
        <v>45147</v>
      </c>
      <c r="L202" s="14"/>
      <c r="M202" s="37" t="s">
        <v>1010</v>
      </c>
      <c r="N202" s="16" t="s">
        <v>1011</v>
      </c>
    </row>
    <row r="203" spans="1:14" x14ac:dyDescent="0.2">
      <c r="A203" s="27" t="s">
        <v>1012</v>
      </c>
      <c r="B203" s="22">
        <v>45131</v>
      </c>
      <c r="C203" s="27" t="s">
        <v>1013</v>
      </c>
      <c r="D203" s="13" t="s">
        <v>22</v>
      </c>
      <c r="E203" s="13" t="s">
        <v>15</v>
      </c>
      <c r="F203" s="13"/>
      <c r="G203" s="13" t="s">
        <v>569</v>
      </c>
      <c r="H203" s="24" t="s">
        <v>570</v>
      </c>
      <c r="I203" s="14">
        <v>2500</v>
      </c>
      <c r="J203" s="15">
        <v>45125</v>
      </c>
      <c r="K203" s="15">
        <v>45138</v>
      </c>
      <c r="L203" s="14"/>
      <c r="M203" s="14" t="s">
        <v>1014</v>
      </c>
      <c r="N203" s="13" t="s">
        <v>1015</v>
      </c>
    </row>
    <row r="204" spans="1:14" x14ac:dyDescent="0.2">
      <c r="A204" s="27" t="s">
        <v>1016</v>
      </c>
      <c r="B204" s="22">
        <v>45131</v>
      </c>
      <c r="C204" s="27" t="s">
        <v>1017</v>
      </c>
      <c r="D204" s="13" t="s">
        <v>22</v>
      </c>
      <c r="E204" s="13" t="s">
        <v>15</v>
      </c>
      <c r="F204" s="13"/>
      <c r="G204" s="13" t="s">
        <v>292</v>
      </c>
      <c r="H204" s="24" t="s">
        <v>293</v>
      </c>
      <c r="I204" s="14">
        <v>4989</v>
      </c>
      <c r="J204" s="15">
        <v>45140</v>
      </c>
      <c r="K204" s="15">
        <v>45169</v>
      </c>
      <c r="L204" s="14"/>
      <c r="M204" s="14" t="s">
        <v>1018</v>
      </c>
      <c r="N204" s="13" t="s">
        <v>1019</v>
      </c>
    </row>
    <row r="205" spans="1:14" x14ac:dyDescent="0.2">
      <c r="A205" s="27" t="s">
        <v>1020</v>
      </c>
      <c r="B205" s="22">
        <v>45131</v>
      </c>
      <c r="C205" s="27" t="s">
        <v>1021</v>
      </c>
      <c r="D205" s="13" t="s">
        <v>22</v>
      </c>
      <c r="E205" s="13" t="s">
        <v>15</v>
      </c>
      <c r="F205" s="13"/>
      <c r="G205" s="13" t="s">
        <v>292</v>
      </c>
      <c r="H205" s="24" t="s">
        <v>293</v>
      </c>
      <c r="I205" s="14">
        <v>240</v>
      </c>
      <c r="J205" s="15">
        <v>45100</v>
      </c>
      <c r="K205" s="15">
        <v>45100</v>
      </c>
      <c r="L205" s="14"/>
      <c r="M205" s="14" t="s">
        <v>1022</v>
      </c>
      <c r="N205" s="13" t="s">
        <v>1023</v>
      </c>
    </row>
    <row r="206" spans="1:14" x14ac:dyDescent="0.2">
      <c r="A206" s="27" t="s">
        <v>1024</v>
      </c>
      <c r="B206" s="22">
        <v>45131</v>
      </c>
      <c r="C206" s="27" t="s">
        <v>1025</v>
      </c>
      <c r="D206" s="13" t="s">
        <v>47</v>
      </c>
      <c r="E206" s="13" t="s">
        <v>15</v>
      </c>
      <c r="F206" s="13"/>
      <c r="G206" s="13" t="s">
        <v>257</v>
      </c>
      <c r="H206" s="24" t="s">
        <v>258</v>
      </c>
      <c r="I206" s="14">
        <v>297</v>
      </c>
      <c r="J206" s="15">
        <v>45132</v>
      </c>
      <c r="K206" s="15">
        <v>45138</v>
      </c>
      <c r="L206" s="14"/>
      <c r="M206" s="14" t="s">
        <v>1026</v>
      </c>
      <c r="N206" s="13" t="s">
        <v>1027</v>
      </c>
    </row>
    <row r="207" spans="1:14" x14ac:dyDescent="0.2">
      <c r="A207" s="27" t="s">
        <v>1028</v>
      </c>
      <c r="B207" s="22">
        <v>45132</v>
      </c>
      <c r="C207" s="27" t="s">
        <v>1029</v>
      </c>
      <c r="D207" s="13" t="s">
        <v>22</v>
      </c>
      <c r="E207" s="13" t="s">
        <v>15</v>
      </c>
      <c r="F207" s="13"/>
      <c r="G207" s="13" t="s">
        <v>400</v>
      </c>
      <c r="H207" s="24" t="s">
        <v>401</v>
      </c>
      <c r="I207" s="14">
        <v>1400</v>
      </c>
      <c r="J207" s="15">
        <v>45071</v>
      </c>
      <c r="K207" s="15">
        <v>45199</v>
      </c>
      <c r="L207" s="14"/>
      <c r="M207" s="14" t="s">
        <v>1030</v>
      </c>
      <c r="N207" s="13" t="s">
        <v>1031</v>
      </c>
    </row>
    <row r="208" spans="1:14" x14ac:dyDescent="0.2">
      <c r="A208" s="27" t="s">
        <v>1032</v>
      </c>
      <c r="B208" s="22">
        <v>45133</v>
      </c>
      <c r="C208" s="27" t="s">
        <v>1033</v>
      </c>
      <c r="D208" s="13" t="s">
        <v>22</v>
      </c>
      <c r="E208" s="13" t="s">
        <v>15</v>
      </c>
      <c r="F208" s="13"/>
      <c r="G208" s="13" t="s">
        <v>321</v>
      </c>
      <c r="H208" s="24" t="s">
        <v>322</v>
      </c>
      <c r="I208" s="14">
        <v>260</v>
      </c>
      <c r="J208" s="15">
        <v>45126</v>
      </c>
      <c r="K208" s="15">
        <v>45126</v>
      </c>
      <c r="L208" s="14"/>
      <c r="M208" s="14" t="s">
        <v>1034</v>
      </c>
      <c r="N208" s="13" t="s">
        <v>1035</v>
      </c>
    </row>
    <row r="209" spans="1:14" x14ac:dyDescent="0.2">
      <c r="A209" s="41" t="s">
        <v>1036</v>
      </c>
      <c r="B209" s="32">
        <v>45135</v>
      </c>
      <c r="C209" s="41" t="s">
        <v>1037</v>
      </c>
      <c r="D209" s="33" t="s">
        <v>16</v>
      </c>
      <c r="E209" s="33" t="s">
        <v>15</v>
      </c>
      <c r="F209" s="33"/>
      <c r="G209" s="33" t="s">
        <v>569</v>
      </c>
      <c r="H209" s="52" t="s">
        <v>570</v>
      </c>
      <c r="I209" s="35">
        <v>1250</v>
      </c>
      <c r="J209" s="36">
        <v>45134</v>
      </c>
      <c r="K209" s="36">
        <v>45148</v>
      </c>
      <c r="L209" s="35"/>
      <c r="M209" s="14" t="s">
        <v>1038</v>
      </c>
      <c r="N209" s="13" t="s">
        <v>1039</v>
      </c>
    </row>
    <row r="210" spans="1:14" ht="22.5" x14ac:dyDescent="0.2">
      <c r="A210" s="27" t="s">
        <v>1040</v>
      </c>
      <c r="B210" s="22">
        <v>45135</v>
      </c>
      <c r="C210" s="38" t="s">
        <v>1041</v>
      </c>
      <c r="D210" s="13" t="s">
        <v>16</v>
      </c>
      <c r="E210" s="13" t="s">
        <v>15</v>
      </c>
      <c r="F210" s="13"/>
      <c r="G210" s="16" t="s">
        <v>73</v>
      </c>
      <c r="H210" s="17" t="s">
        <v>74</v>
      </c>
      <c r="I210" s="14">
        <v>450</v>
      </c>
      <c r="J210" s="15">
        <v>45134</v>
      </c>
      <c r="K210" s="15">
        <v>45148</v>
      </c>
      <c r="L210" s="14">
        <v>450</v>
      </c>
      <c r="M210" s="14" t="s">
        <v>1042</v>
      </c>
      <c r="N210" s="13" t="s">
        <v>1043</v>
      </c>
    </row>
    <row r="211" spans="1:14" x14ac:dyDescent="0.2">
      <c r="A211" s="27" t="s">
        <v>1044</v>
      </c>
      <c r="B211" s="22">
        <v>45135</v>
      </c>
      <c r="C211" s="27" t="s">
        <v>1045</v>
      </c>
      <c r="D211" s="13" t="s">
        <v>47</v>
      </c>
      <c r="E211" s="13" t="s">
        <v>15</v>
      </c>
      <c r="F211" s="13"/>
      <c r="G211" s="13" t="s">
        <v>1046</v>
      </c>
      <c r="H211" s="28" t="s">
        <v>1047</v>
      </c>
      <c r="I211" s="14">
        <v>1670</v>
      </c>
      <c r="J211" s="15">
        <v>45138</v>
      </c>
      <c r="K211" s="15">
        <v>45146</v>
      </c>
      <c r="L211" s="14"/>
      <c r="M211" s="14" t="s">
        <v>1048</v>
      </c>
      <c r="N211" s="13" t="s">
        <v>1049</v>
      </c>
    </row>
    <row r="212" spans="1:14" x14ac:dyDescent="0.2">
      <c r="A212" s="40">
        <v>9997241043</v>
      </c>
      <c r="B212" s="22">
        <v>45135</v>
      </c>
      <c r="C212" s="38" t="s">
        <v>1050</v>
      </c>
      <c r="D212" s="13" t="s">
        <v>22</v>
      </c>
      <c r="E212" s="13" t="s">
        <v>15</v>
      </c>
      <c r="F212" s="13"/>
      <c r="G212" s="13" t="s">
        <v>209</v>
      </c>
      <c r="H212" s="24" t="s">
        <v>210</v>
      </c>
      <c r="I212" s="14">
        <v>55000</v>
      </c>
      <c r="J212" s="15">
        <v>45139</v>
      </c>
      <c r="K212" s="15">
        <v>45504</v>
      </c>
      <c r="L212" s="14"/>
      <c r="M212" s="14" t="s">
        <v>1051</v>
      </c>
      <c r="N212" s="13" t="s">
        <v>1052</v>
      </c>
    </row>
    <row r="213" spans="1:14" x14ac:dyDescent="0.2">
      <c r="A213" s="40" t="s">
        <v>1053</v>
      </c>
      <c r="B213" s="22">
        <v>45138</v>
      </c>
      <c r="C213" s="38" t="s">
        <v>1054</v>
      </c>
      <c r="D213" s="13" t="s">
        <v>22</v>
      </c>
      <c r="E213" s="13" t="s">
        <v>15</v>
      </c>
      <c r="F213" s="13"/>
      <c r="G213" s="13" t="s">
        <v>1055</v>
      </c>
      <c r="H213" s="24" t="s">
        <v>1056</v>
      </c>
      <c r="I213" s="14">
        <v>3000</v>
      </c>
      <c r="J213" s="15">
        <v>45129</v>
      </c>
      <c r="K213" s="15">
        <v>45132</v>
      </c>
      <c r="L213" s="14">
        <v>3000</v>
      </c>
      <c r="M213" s="14" t="s">
        <v>1057</v>
      </c>
      <c r="N213" s="13" t="s">
        <v>1058</v>
      </c>
    </row>
    <row r="214" spans="1:14" ht="22.5" x14ac:dyDescent="0.2">
      <c r="A214" s="40" t="s">
        <v>1059</v>
      </c>
      <c r="B214" s="22">
        <v>45138</v>
      </c>
      <c r="C214" s="38" t="s">
        <v>1060</v>
      </c>
      <c r="D214" s="13" t="s">
        <v>22</v>
      </c>
      <c r="E214" s="13" t="s">
        <v>48</v>
      </c>
      <c r="F214" s="16" t="s">
        <v>778</v>
      </c>
      <c r="G214" s="13" t="s">
        <v>327</v>
      </c>
      <c r="H214" s="26">
        <v>14305571003</v>
      </c>
      <c r="I214" s="14">
        <v>20406.37</v>
      </c>
      <c r="J214" s="15">
        <v>45138</v>
      </c>
      <c r="K214" s="15">
        <v>46022</v>
      </c>
      <c r="L214" s="14">
        <v>3535.87</v>
      </c>
      <c r="M214" s="14" t="s">
        <v>1061</v>
      </c>
      <c r="N214" s="13" t="s">
        <v>1062</v>
      </c>
    </row>
    <row r="215" spans="1:14" x14ac:dyDescent="0.2">
      <c r="A215" s="40" t="s">
        <v>1063</v>
      </c>
      <c r="B215" s="22">
        <v>45138</v>
      </c>
      <c r="C215" s="38" t="s">
        <v>1064</v>
      </c>
      <c r="D215" s="13" t="s">
        <v>22</v>
      </c>
      <c r="E215" s="13" t="s">
        <v>15</v>
      </c>
      <c r="F215" s="13"/>
      <c r="G215" s="13" t="s">
        <v>232</v>
      </c>
      <c r="H215" s="24" t="s">
        <v>233</v>
      </c>
      <c r="I215" s="14">
        <v>251.03</v>
      </c>
      <c r="J215" s="43">
        <v>45131</v>
      </c>
      <c r="K215" s="43">
        <v>45132</v>
      </c>
      <c r="L215" s="37">
        <v>251.03</v>
      </c>
      <c r="M215" s="14" t="s">
        <v>1065</v>
      </c>
      <c r="N215" s="16" t="s">
        <v>1066</v>
      </c>
    </row>
    <row r="216" spans="1:14" s="66" customFormat="1" x14ac:dyDescent="0.2">
      <c r="A216" s="65" t="s">
        <v>1067</v>
      </c>
      <c r="B216" s="49">
        <v>45138</v>
      </c>
      <c r="C216" s="16" t="s">
        <v>1068</v>
      </c>
      <c r="D216" s="16" t="s">
        <v>22</v>
      </c>
      <c r="E216" s="16" t="s">
        <v>15</v>
      </c>
      <c r="F216" s="16"/>
      <c r="G216" s="16" t="s">
        <v>236</v>
      </c>
      <c r="H216" s="17" t="s">
        <v>237</v>
      </c>
      <c r="I216" s="37">
        <v>580</v>
      </c>
      <c r="J216" s="43">
        <v>45140</v>
      </c>
      <c r="K216" s="43">
        <v>45140</v>
      </c>
      <c r="L216" s="37"/>
      <c r="M216" s="37"/>
      <c r="N216" s="16" t="s">
        <v>1069</v>
      </c>
    </row>
    <row r="217" spans="1:14" x14ac:dyDescent="0.2">
      <c r="A217" s="27" t="s">
        <v>1070</v>
      </c>
      <c r="B217" s="22">
        <v>45139</v>
      </c>
      <c r="C217" s="38" t="s">
        <v>1071</v>
      </c>
      <c r="D217" s="13" t="s">
        <v>47</v>
      </c>
      <c r="E217" s="13" t="s">
        <v>15</v>
      </c>
      <c r="F217" s="13"/>
      <c r="G217" s="16" t="s">
        <v>1072</v>
      </c>
      <c r="H217" s="17" t="s">
        <v>1073</v>
      </c>
      <c r="I217" s="14">
        <v>338.68</v>
      </c>
      <c r="J217" s="15">
        <v>45139</v>
      </c>
      <c r="K217" s="15">
        <v>45142</v>
      </c>
      <c r="L217" s="14"/>
      <c r="M217" s="14" t="s">
        <v>1074</v>
      </c>
      <c r="N217" s="13" t="s">
        <v>1075</v>
      </c>
    </row>
    <row r="218" spans="1:14" x14ac:dyDescent="0.2">
      <c r="A218" s="27" t="s">
        <v>1076</v>
      </c>
      <c r="B218" s="22">
        <v>45140</v>
      </c>
      <c r="C218" s="13" t="s">
        <v>1077</v>
      </c>
      <c r="D218" s="13" t="s">
        <v>47</v>
      </c>
      <c r="E218" s="13" t="s">
        <v>15</v>
      </c>
      <c r="F218" s="13"/>
      <c r="G218" s="13" t="s">
        <v>698</v>
      </c>
      <c r="H218" s="24" t="s">
        <v>699</v>
      </c>
      <c r="I218" s="14">
        <v>546.35</v>
      </c>
      <c r="J218" s="15">
        <v>45141</v>
      </c>
      <c r="K218" s="15">
        <v>45153</v>
      </c>
      <c r="L218" s="14"/>
      <c r="M218" s="14" t="s">
        <v>1078</v>
      </c>
      <c r="N218" s="13" t="s">
        <v>1079</v>
      </c>
    </row>
    <row r="219" spans="1:14" x14ac:dyDescent="0.2">
      <c r="A219" s="27" t="s">
        <v>1080</v>
      </c>
      <c r="B219" s="22">
        <v>45140</v>
      </c>
      <c r="C219" s="13" t="s">
        <v>1081</v>
      </c>
      <c r="D219" s="13" t="s">
        <v>22</v>
      </c>
      <c r="E219" s="13" t="s">
        <v>15</v>
      </c>
      <c r="F219" s="13"/>
      <c r="G219" s="16" t="s">
        <v>236</v>
      </c>
      <c r="H219" s="17" t="s">
        <v>237</v>
      </c>
      <c r="I219" s="14">
        <v>631</v>
      </c>
      <c r="J219" s="15">
        <v>44927</v>
      </c>
      <c r="K219" s="15">
        <v>45138</v>
      </c>
      <c r="L219" s="14"/>
      <c r="M219" s="14" t="s">
        <v>1082</v>
      </c>
      <c r="N219" s="13" t="s">
        <v>1083</v>
      </c>
    </row>
    <row r="220" spans="1:14" ht="123.75" x14ac:dyDescent="0.2">
      <c r="A220" s="27" t="s">
        <v>1084</v>
      </c>
      <c r="B220" s="22">
        <v>45141</v>
      </c>
      <c r="C220" s="27" t="s">
        <v>1085</v>
      </c>
      <c r="D220" s="13" t="s">
        <v>22</v>
      </c>
      <c r="E220" s="13" t="s">
        <v>48</v>
      </c>
      <c r="F220" s="13" t="s">
        <v>1086</v>
      </c>
      <c r="G220" s="50" t="s">
        <v>1087</v>
      </c>
      <c r="H220" s="53" t="s">
        <v>1088</v>
      </c>
      <c r="I220" s="37">
        <v>12000</v>
      </c>
      <c r="J220" s="43">
        <v>45200</v>
      </c>
      <c r="K220" s="43">
        <v>45565</v>
      </c>
      <c r="L220" s="37"/>
      <c r="M220" s="37" t="s">
        <v>1428</v>
      </c>
      <c r="N220" s="16" t="s">
        <v>1417</v>
      </c>
    </row>
    <row r="221" spans="1:14" ht="22.5" x14ac:dyDescent="0.2">
      <c r="A221" s="27" t="s">
        <v>1089</v>
      </c>
      <c r="B221" s="22">
        <v>45142</v>
      </c>
      <c r="C221" s="13" t="s">
        <v>1090</v>
      </c>
      <c r="D221" s="13" t="s">
        <v>22</v>
      </c>
      <c r="E221" s="13" t="s">
        <v>48</v>
      </c>
      <c r="F221" s="13" t="s">
        <v>1091</v>
      </c>
      <c r="G221" s="13" t="s">
        <v>1092</v>
      </c>
      <c r="H221" s="24" t="s">
        <v>1093</v>
      </c>
      <c r="I221" s="14">
        <v>238</v>
      </c>
      <c r="J221" s="15">
        <v>45154</v>
      </c>
      <c r="K221" s="15">
        <v>45519</v>
      </c>
      <c r="L221" s="14"/>
      <c r="M221" s="14" t="s">
        <v>1094</v>
      </c>
      <c r="N221" s="13" t="s">
        <v>1095</v>
      </c>
    </row>
    <row r="222" spans="1:14" x14ac:dyDescent="0.2">
      <c r="A222" s="27" t="s">
        <v>1096</v>
      </c>
      <c r="B222" s="22">
        <v>45142</v>
      </c>
      <c r="C222" s="13" t="s">
        <v>1097</v>
      </c>
      <c r="D222" s="13" t="s">
        <v>47</v>
      </c>
      <c r="E222" s="13" t="s">
        <v>15</v>
      </c>
      <c r="F222" s="13"/>
      <c r="G222" s="13" t="s">
        <v>209</v>
      </c>
      <c r="H222" s="24" t="s">
        <v>210</v>
      </c>
      <c r="I222" s="14">
        <v>50000</v>
      </c>
      <c r="J222" s="15">
        <v>45145</v>
      </c>
      <c r="K222" s="15">
        <v>45199</v>
      </c>
      <c r="L222" s="14"/>
      <c r="M222" s="14" t="s">
        <v>1098</v>
      </c>
      <c r="N222" s="13" t="s">
        <v>1099</v>
      </c>
    </row>
    <row r="223" spans="1:14" ht="22.5" x14ac:dyDescent="0.2">
      <c r="A223" s="27" t="s">
        <v>1100</v>
      </c>
      <c r="B223" s="22">
        <v>45145</v>
      </c>
      <c r="C223" s="38" t="s">
        <v>1101</v>
      </c>
      <c r="D223" s="13" t="s">
        <v>22</v>
      </c>
      <c r="E223" s="13" t="s">
        <v>48</v>
      </c>
      <c r="F223" s="16" t="s">
        <v>778</v>
      </c>
      <c r="G223" s="13" t="s">
        <v>327</v>
      </c>
      <c r="H223" s="26">
        <v>14305571003</v>
      </c>
      <c r="I223" s="14">
        <v>39750</v>
      </c>
      <c r="J223" s="15">
        <v>45138</v>
      </c>
      <c r="K223" s="15">
        <v>46022</v>
      </c>
      <c r="L223" s="14">
        <v>6750</v>
      </c>
      <c r="M223" s="14" t="s">
        <v>1102</v>
      </c>
      <c r="N223" s="13" t="s">
        <v>1103</v>
      </c>
    </row>
    <row r="224" spans="1:14" x14ac:dyDescent="0.2">
      <c r="A224" s="27" t="s">
        <v>1104</v>
      </c>
      <c r="B224" s="22">
        <v>45147</v>
      </c>
      <c r="C224" s="13" t="s">
        <v>1105</v>
      </c>
      <c r="D224" s="13" t="s">
        <v>16</v>
      </c>
      <c r="E224" s="13" t="s">
        <v>15</v>
      </c>
      <c r="F224" s="13"/>
      <c r="G224" s="13" t="s">
        <v>107</v>
      </c>
      <c r="H224" s="24" t="s">
        <v>109</v>
      </c>
      <c r="I224" s="14">
        <v>700</v>
      </c>
      <c r="J224" s="15">
        <v>45138</v>
      </c>
      <c r="K224" s="15">
        <v>45138</v>
      </c>
      <c r="L224" s="14"/>
      <c r="M224" s="14" t="s">
        <v>1106</v>
      </c>
      <c r="N224" s="13" t="s">
        <v>1107</v>
      </c>
    </row>
    <row r="225" spans="1:17" ht="45" x14ac:dyDescent="0.2">
      <c r="A225" s="27" t="s">
        <v>1108</v>
      </c>
      <c r="B225" s="22">
        <v>45147</v>
      </c>
      <c r="C225" s="13" t="s">
        <v>1109</v>
      </c>
      <c r="D225" s="13" t="s">
        <v>22</v>
      </c>
      <c r="E225" s="13" t="s">
        <v>48</v>
      </c>
      <c r="F225" s="13" t="s">
        <v>1110</v>
      </c>
      <c r="G225" s="13" t="s">
        <v>1111</v>
      </c>
      <c r="H225" s="24" t="s">
        <v>1112</v>
      </c>
      <c r="I225" s="14">
        <v>850</v>
      </c>
      <c r="J225" s="15">
        <v>45148</v>
      </c>
      <c r="K225" s="15">
        <v>45168</v>
      </c>
      <c r="L225" s="14">
        <v>850</v>
      </c>
      <c r="M225" s="14" t="s">
        <v>1113</v>
      </c>
      <c r="N225" s="13" t="s">
        <v>1114</v>
      </c>
    </row>
    <row r="226" spans="1:17" ht="22.5" x14ac:dyDescent="0.2">
      <c r="A226" s="27" t="s">
        <v>1115</v>
      </c>
      <c r="B226" s="22">
        <v>45147</v>
      </c>
      <c r="C226" s="13" t="s">
        <v>1116</v>
      </c>
      <c r="D226" s="13" t="s">
        <v>22</v>
      </c>
      <c r="E226" s="13" t="s">
        <v>48</v>
      </c>
      <c r="F226" s="13" t="s">
        <v>18</v>
      </c>
      <c r="G226" s="13" t="s">
        <v>692</v>
      </c>
      <c r="H226" s="24" t="s">
        <v>693</v>
      </c>
      <c r="I226" s="14">
        <v>300</v>
      </c>
      <c r="J226" s="15">
        <v>45148</v>
      </c>
      <c r="K226" s="15">
        <v>45178</v>
      </c>
      <c r="L226" s="14"/>
      <c r="M226" s="14" t="s">
        <v>1117</v>
      </c>
      <c r="N226" s="13" t="s">
        <v>1118</v>
      </c>
    </row>
    <row r="227" spans="1:17" x14ac:dyDescent="0.2">
      <c r="A227" s="27" t="s">
        <v>1119</v>
      </c>
      <c r="B227" s="22">
        <v>45149</v>
      </c>
      <c r="C227" s="13" t="s">
        <v>1120</v>
      </c>
      <c r="D227" s="13" t="s">
        <v>22</v>
      </c>
      <c r="E227" s="13" t="s">
        <v>15</v>
      </c>
      <c r="F227" s="13"/>
      <c r="G227" s="13" t="s">
        <v>525</v>
      </c>
      <c r="H227" s="24" t="s">
        <v>526</v>
      </c>
      <c r="I227" s="14">
        <v>450</v>
      </c>
      <c r="J227" s="15">
        <v>45154</v>
      </c>
      <c r="K227" s="15">
        <v>45155</v>
      </c>
      <c r="L227" s="14"/>
      <c r="M227" s="14" t="s">
        <v>1121</v>
      </c>
      <c r="N227" s="13" t="s">
        <v>1122</v>
      </c>
    </row>
    <row r="228" spans="1:17" x14ac:dyDescent="0.2">
      <c r="A228" s="27" t="s">
        <v>1123</v>
      </c>
      <c r="B228" s="22">
        <v>45149</v>
      </c>
      <c r="C228" s="13" t="s">
        <v>1124</v>
      </c>
      <c r="D228" s="13" t="s">
        <v>22</v>
      </c>
      <c r="E228" s="13" t="s">
        <v>15</v>
      </c>
      <c r="F228" s="13"/>
      <c r="G228" s="13" t="s">
        <v>73</v>
      </c>
      <c r="H228" s="17" t="s">
        <v>74</v>
      </c>
      <c r="I228" s="14">
        <v>350</v>
      </c>
      <c r="J228" s="15">
        <v>45148</v>
      </c>
      <c r="K228" s="15">
        <v>45156</v>
      </c>
      <c r="L228" s="14">
        <v>350</v>
      </c>
      <c r="M228" s="14" t="s">
        <v>1125</v>
      </c>
      <c r="N228" s="13" t="s">
        <v>1126</v>
      </c>
      <c r="P228" s="54"/>
    </row>
    <row r="229" spans="1:17" x14ac:dyDescent="0.2">
      <c r="A229" s="27" t="s">
        <v>1127</v>
      </c>
      <c r="B229" s="22">
        <v>45154</v>
      </c>
      <c r="C229" s="13" t="s">
        <v>1128</v>
      </c>
      <c r="D229" s="13" t="s">
        <v>22</v>
      </c>
      <c r="E229" s="13" t="s">
        <v>15</v>
      </c>
      <c r="F229" s="13"/>
      <c r="G229" s="13" t="s">
        <v>830</v>
      </c>
      <c r="H229" s="24" t="s">
        <v>831</v>
      </c>
      <c r="I229" s="14">
        <v>1663</v>
      </c>
      <c r="J229" s="15">
        <v>45159</v>
      </c>
      <c r="K229" s="15">
        <v>45166</v>
      </c>
      <c r="L229" s="14"/>
      <c r="M229" s="14" t="s">
        <v>1129</v>
      </c>
      <c r="N229" s="13" t="s">
        <v>1130</v>
      </c>
      <c r="Q229" s="54"/>
    </row>
    <row r="230" spans="1:17" x14ac:dyDescent="0.2">
      <c r="A230" s="27" t="s">
        <v>1131</v>
      </c>
      <c r="B230" s="22">
        <v>45154</v>
      </c>
      <c r="C230" s="13" t="s">
        <v>1132</v>
      </c>
      <c r="D230" s="13" t="s">
        <v>120</v>
      </c>
      <c r="E230" s="13" t="s">
        <v>15</v>
      </c>
      <c r="F230" s="13"/>
      <c r="G230" s="13" t="s">
        <v>49</v>
      </c>
      <c r="H230" s="24" t="s">
        <v>115</v>
      </c>
      <c r="I230" s="14">
        <v>18300</v>
      </c>
      <c r="J230" s="15">
        <v>45154</v>
      </c>
      <c r="K230" s="15">
        <v>45157</v>
      </c>
      <c r="L230" s="14">
        <v>18298.169999999998</v>
      </c>
      <c r="M230" s="14" t="s">
        <v>1133</v>
      </c>
      <c r="N230" s="13" t="s">
        <v>1134</v>
      </c>
    </row>
    <row r="231" spans="1:17" x14ac:dyDescent="0.2">
      <c r="A231" s="27" t="s">
        <v>1135</v>
      </c>
      <c r="B231" s="22">
        <v>45156</v>
      </c>
      <c r="C231" s="13" t="s">
        <v>1136</v>
      </c>
      <c r="D231" s="13" t="s">
        <v>22</v>
      </c>
      <c r="E231" s="13" t="s">
        <v>15</v>
      </c>
      <c r="F231" s="13"/>
      <c r="G231" s="13" t="s">
        <v>1137</v>
      </c>
      <c r="H231" s="24" t="s">
        <v>1138</v>
      </c>
      <c r="I231" s="14">
        <v>122.95</v>
      </c>
      <c r="J231" s="15">
        <v>45154</v>
      </c>
      <c r="K231" s="15">
        <v>45168</v>
      </c>
      <c r="L231" s="14"/>
      <c r="M231" s="14" t="s">
        <v>1139</v>
      </c>
      <c r="N231" s="13" t="s">
        <v>1140</v>
      </c>
    </row>
    <row r="232" spans="1:17" x14ac:dyDescent="0.2">
      <c r="A232" s="27" t="s">
        <v>1141</v>
      </c>
      <c r="B232" s="22">
        <v>45156</v>
      </c>
      <c r="C232" s="13" t="s">
        <v>1142</v>
      </c>
      <c r="D232" s="13" t="s">
        <v>22</v>
      </c>
      <c r="E232" s="13" t="s">
        <v>15</v>
      </c>
      <c r="F232" s="13"/>
      <c r="G232" s="13" t="s">
        <v>481</v>
      </c>
      <c r="H232" s="24" t="s">
        <v>482</v>
      </c>
      <c r="I232" s="14">
        <v>150</v>
      </c>
      <c r="J232" s="15">
        <v>45126</v>
      </c>
      <c r="K232" s="15">
        <v>45126</v>
      </c>
      <c r="L232" s="14">
        <v>150</v>
      </c>
      <c r="M232" s="14" t="s">
        <v>1143</v>
      </c>
      <c r="N232" s="13" t="s">
        <v>1144</v>
      </c>
    </row>
    <row r="233" spans="1:17" x14ac:dyDescent="0.2">
      <c r="A233" s="27" t="s">
        <v>1145</v>
      </c>
      <c r="B233" s="22">
        <v>45158</v>
      </c>
      <c r="C233" s="13" t="s">
        <v>1146</v>
      </c>
      <c r="D233" s="13" t="s">
        <v>120</v>
      </c>
      <c r="E233" s="13" t="s">
        <v>15</v>
      </c>
      <c r="F233" s="13"/>
      <c r="G233" s="13" t="s">
        <v>151</v>
      </c>
      <c r="H233" s="24" t="s">
        <v>152</v>
      </c>
      <c r="I233" s="14">
        <v>149.1</v>
      </c>
      <c r="J233" s="15">
        <v>45138</v>
      </c>
      <c r="K233" s="15">
        <v>45138</v>
      </c>
      <c r="L233" s="14">
        <v>149.1</v>
      </c>
      <c r="M233" s="14" t="s">
        <v>1147</v>
      </c>
      <c r="N233" s="13" t="s">
        <v>1148</v>
      </c>
    </row>
    <row r="234" spans="1:17" x14ac:dyDescent="0.2">
      <c r="A234" s="27" t="s">
        <v>1149</v>
      </c>
      <c r="B234" s="22">
        <v>45158</v>
      </c>
      <c r="C234" s="13" t="s">
        <v>1150</v>
      </c>
      <c r="D234" s="13" t="s">
        <v>22</v>
      </c>
      <c r="E234" s="13" t="s">
        <v>15</v>
      </c>
      <c r="F234" s="13"/>
      <c r="G234" s="13" t="s">
        <v>1111</v>
      </c>
      <c r="H234" s="24" t="s">
        <v>1112</v>
      </c>
      <c r="I234" s="14">
        <v>1650</v>
      </c>
      <c r="J234" s="15">
        <v>45159</v>
      </c>
      <c r="K234" s="15">
        <v>45159</v>
      </c>
      <c r="L234" s="14"/>
      <c r="M234" s="14" t="s">
        <v>1151</v>
      </c>
      <c r="N234" s="13" t="s">
        <v>1152</v>
      </c>
    </row>
    <row r="235" spans="1:17" ht="45" x14ac:dyDescent="0.2">
      <c r="A235" s="27" t="s">
        <v>1153</v>
      </c>
      <c r="B235" s="22">
        <v>45163</v>
      </c>
      <c r="C235" s="13" t="s">
        <v>1154</v>
      </c>
      <c r="D235" s="13" t="s">
        <v>22</v>
      </c>
      <c r="E235" s="13" t="s">
        <v>48</v>
      </c>
      <c r="F235" s="13" t="s">
        <v>1155</v>
      </c>
      <c r="G235" s="13" t="s">
        <v>1111</v>
      </c>
      <c r="H235" s="24" t="s">
        <v>1112</v>
      </c>
      <c r="I235" s="14">
        <v>8500</v>
      </c>
      <c r="J235" s="15">
        <v>45165</v>
      </c>
      <c r="K235" s="15">
        <v>45178</v>
      </c>
      <c r="L235" s="14">
        <v>8500</v>
      </c>
      <c r="M235" s="14" t="s">
        <v>1156</v>
      </c>
      <c r="N235" s="13" t="s">
        <v>1157</v>
      </c>
    </row>
    <row r="236" spans="1:17" ht="78.75" x14ac:dyDescent="0.2">
      <c r="A236" s="27" t="s">
        <v>1158</v>
      </c>
      <c r="B236" s="22">
        <v>45163</v>
      </c>
      <c r="C236" s="13" t="s">
        <v>1159</v>
      </c>
      <c r="D236" s="13" t="s">
        <v>22</v>
      </c>
      <c r="E236" s="13" t="s">
        <v>48</v>
      </c>
      <c r="F236" s="13" t="s">
        <v>1160</v>
      </c>
      <c r="G236" s="13" t="s">
        <v>23</v>
      </c>
      <c r="H236" s="17" t="s">
        <v>24</v>
      </c>
      <c r="I236" s="14">
        <v>2000</v>
      </c>
      <c r="J236" s="15">
        <v>45166</v>
      </c>
      <c r="K236" s="15">
        <v>45166</v>
      </c>
      <c r="L236" s="14"/>
      <c r="M236" s="14" t="s">
        <v>1161</v>
      </c>
      <c r="N236" s="13" t="s">
        <v>1162</v>
      </c>
    </row>
    <row r="237" spans="1:17" ht="22.5" x14ac:dyDescent="0.2">
      <c r="A237" s="27" t="s">
        <v>1163</v>
      </c>
      <c r="B237" s="22">
        <v>45163</v>
      </c>
      <c r="C237" s="13" t="s">
        <v>1164</v>
      </c>
      <c r="D237" s="13" t="s">
        <v>22</v>
      </c>
      <c r="E237" s="13" t="s">
        <v>15</v>
      </c>
      <c r="F237" s="13"/>
      <c r="G237" s="13" t="s">
        <v>1165</v>
      </c>
      <c r="H237" s="24" t="s">
        <v>1166</v>
      </c>
      <c r="I237" s="14">
        <v>782</v>
      </c>
      <c r="J237" s="15">
        <v>45166</v>
      </c>
      <c r="K237" s="15">
        <v>45166</v>
      </c>
      <c r="L237" s="14"/>
      <c r="M237" s="14" t="s">
        <v>1167</v>
      </c>
      <c r="N237" s="13" t="s">
        <v>1168</v>
      </c>
    </row>
    <row r="238" spans="1:17" x14ac:dyDescent="0.2">
      <c r="A238" s="27" t="s">
        <v>1169</v>
      </c>
      <c r="B238" s="22">
        <v>45166</v>
      </c>
      <c r="C238" s="13" t="s">
        <v>1170</v>
      </c>
      <c r="D238" s="13" t="s">
        <v>22</v>
      </c>
      <c r="E238" s="13" t="s">
        <v>15</v>
      </c>
      <c r="F238" s="13"/>
      <c r="G238" s="13" t="s">
        <v>232</v>
      </c>
      <c r="H238" s="24" t="s">
        <v>233</v>
      </c>
      <c r="I238" s="14">
        <v>114.8</v>
      </c>
      <c r="J238" s="15">
        <v>45161</v>
      </c>
      <c r="K238" s="15">
        <v>45161</v>
      </c>
      <c r="L238" s="14"/>
      <c r="M238" s="14" t="s">
        <v>1171</v>
      </c>
      <c r="N238" s="13" t="s">
        <v>1172</v>
      </c>
    </row>
    <row r="239" spans="1:17" ht="22.5" x14ac:dyDescent="0.2">
      <c r="A239" s="27" t="s">
        <v>1173</v>
      </c>
      <c r="B239" s="22">
        <v>45167</v>
      </c>
      <c r="C239" s="27" t="s">
        <v>1174</v>
      </c>
      <c r="D239" s="13" t="s">
        <v>22</v>
      </c>
      <c r="E239" s="13" t="s">
        <v>15</v>
      </c>
      <c r="F239" s="13"/>
      <c r="G239" s="13" t="s">
        <v>292</v>
      </c>
      <c r="H239" s="24" t="s">
        <v>293</v>
      </c>
      <c r="I239" s="14">
        <v>763</v>
      </c>
      <c r="J239" s="15">
        <v>45120</v>
      </c>
      <c r="K239" s="15">
        <v>45160</v>
      </c>
      <c r="L239" s="14"/>
      <c r="M239" s="14" t="s">
        <v>1175</v>
      </c>
      <c r="N239" s="13" t="s">
        <v>1176</v>
      </c>
    </row>
    <row r="240" spans="1:17" ht="45" x14ac:dyDescent="0.2">
      <c r="A240" s="27" t="s">
        <v>1177</v>
      </c>
      <c r="B240" s="22">
        <v>45167</v>
      </c>
      <c r="C240" s="27" t="s">
        <v>1178</v>
      </c>
      <c r="D240" s="13" t="s">
        <v>22</v>
      </c>
      <c r="E240" s="13" t="s">
        <v>48</v>
      </c>
      <c r="F240" s="13" t="s">
        <v>1179</v>
      </c>
      <c r="G240" s="13" t="s">
        <v>18</v>
      </c>
      <c r="H240" s="17" t="s">
        <v>17</v>
      </c>
      <c r="I240" s="14">
        <v>1280</v>
      </c>
      <c r="J240" s="15">
        <v>45170</v>
      </c>
      <c r="K240" s="15">
        <v>45170</v>
      </c>
      <c r="L240" s="14"/>
      <c r="M240" s="14" t="s">
        <v>1180</v>
      </c>
      <c r="N240" s="13" t="s">
        <v>1181</v>
      </c>
    </row>
    <row r="241" spans="1:14" x14ac:dyDescent="0.2">
      <c r="A241" s="27" t="s">
        <v>1182</v>
      </c>
      <c r="B241" s="22">
        <v>45169</v>
      </c>
      <c r="C241" s="27" t="s">
        <v>1183</v>
      </c>
      <c r="D241" s="13" t="s">
        <v>22</v>
      </c>
      <c r="E241" s="13" t="s">
        <v>15</v>
      </c>
      <c r="F241" s="13"/>
      <c r="G241" s="13" t="s">
        <v>1111</v>
      </c>
      <c r="H241" s="24" t="s">
        <v>1112</v>
      </c>
      <c r="I241" s="14">
        <v>250</v>
      </c>
      <c r="J241" s="15">
        <v>45168</v>
      </c>
      <c r="K241" s="15">
        <v>45168</v>
      </c>
      <c r="L241" s="14"/>
      <c r="M241" s="14" t="s">
        <v>1184</v>
      </c>
      <c r="N241" s="13" t="s">
        <v>1185</v>
      </c>
    </row>
    <row r="242" spans="1:14" x14ac:dyDescent="0.2">
      <c r="A242" s="27" t="s">
        <v>1186</v>
      </c>
      <c r="B242" s="22">
        <v>45174</v>
      </c>
      <c r="C242" s="27" t="s">
        <v>1187</v>
      </c>
      <c r="D242" s="13" t="s">
        <v>120</v>
      </c>
      <c r="E242" s="13" t="s">
        <v>15</v>
      </c>
      <c r="F242" s="13"/>
      <c r="G242" s="13" t="s">
        <v>644</v>
      </c>
      <c r="H242" s="17" t="s">
        <v>645</v>
      </c>
      <c r="I242" s="14">
        <v>440</v>
      </c>
      <c r="J242" s="15">
        <v>45173</v>
      </c>
      <c r="K242" s="15">
        <v>45180</v>
      </c>
      <c r="L242" s="14"/>
      <c r="M242" s="14" t="s">
        <v>1188</v>
      </c>
      <c r="N242" s="13" t="s">
        <v>1189</v>
      </c>
    </row>
    <row r="243" spans="1:14" x14ac:dyDescent="0.2">
      <c r="A243" s="27" t="s">
        <v>1190</v>
      </c>
      <c r="B243" s="22">
        <v>45174</v>
      </c>
      <c r="C243" s="27" t="s">
        <v>1191</v>
      </c>
      <c r="D243" s="13" t="s">
        <v>120</v>
      </c>
      <c r="E243" s="13" t="s">
        <v>15</v>
      </c>
      <c r="F243" s="13"/>
      <c r="G243" s="13" t="s">
        <v>151</v>
      </c>
      <c r="H243" s="24" t="s">
        <v>152</v>
      </c>
      <c r="I243" s="14">
        <v>264</v>
      </c>
      <c r="J243" s="15">
        <v>45170</v>
      </c>
      <c r="K243" s="15">
        <v>45170</v>
      </c>
      <c r="L243" s="14"/>
      <c r="M243" s="14" t="s">
        <v>1192</v>
      </c>
      <c r="N243" s="13" t="s">
        <v>1193</v>
      </c>
    </row>
    <row r="244" spans="1:14" ht="22.5" x14ac:dyDescent="0.2">
      <c r="A244" s="27" t="s">
        <v>1194</v>
      </c>
      <c r="B244" s="22">
        <v>45174</v>
      </c>
      <c r="C244" s="27" t="s">
        <v>1195</v>
      </c>
      <c r="D244" s="13" t="s">
        <v>120</v>
      </c>
      <c r="E244" s="13" t="s">
        <v>15</v>
      </c>
      <c r="F244" s="13"/>
      <c r="G244" s="13" t="s">
        <v>1196</v>
      </c>
      <c r="H244" s="24" t="s">
        <v>1197</v>
      </c>
      <c r="I244" s="14">
        <v>221.97</v>
      </c>
      <c r="J244" s="15">
        <v>45155</v>
      </c>
      <c r="K244" s="15">
        <v>45170</v>
      </c>
      <c r="L244" s="14">
        <v>81.97</v>
      </c>
      <c r="M244" s="14" t="s">
        <v>1198</v>
      </c>
      <c r="N244" s="13" t="s">
        <v>1199</v>
      </c>
    </row>
    <row r="245" spans="1:14" ht="67.5" x14ac:dyDescent="0.2">
      <c r="A245" s="27" t="s">
        <v>1200</v>
      </c>
      <c r="B245" s="22">
        <v>45174</v>
      </c>
      <c r="C245" s="27" t="s">
        <v>1201</v>
      </c>
      <c r="D245" s="13" t="s">
        <v>22</v>
      </c>
      <c r="E245" s="13" t="s">
        <v>48</v>
      </c>
      <c r="F245" s="13" t="s">
        <v>1202</v>
      </c>
      <c r="G245" s="50" t="s">
        <v>1418</v>
      </c>
      <c r="H245" s="17" t="s">
        <v>1419</v>
      </c>
      <c r="I245" s="37">
        <v>20000</v>
      </c>
      <c r="J245" s="63">
        <v>45184</v>
      </c>
      <c r="K245" s="43">
        <v>45915</v>
      </c>
      <c r="L245" s="37"/>
      <c r="M245" s="37" t="s">
        <v>1421</v>
      </c>
      <c r="N245" s="16" t="s">
        <v>1420</v>
      </c>
    </row>
    <row r="246" spans="1:14" ht="33.75" x14ac:dyDescent="0.2">
      <c r="A246" s="27" t="s">
        <v>1203</v>
      </c>
      <c r="B246" s="22">
        <v>45175</v>
      </c>
      <c r="C246" s="38" t="s">
        <v>1204</v>
      </c>
      <c r="D246" s="13" t="s">
        <v>22</v>
      </c>
      <c r="E246" s="13" t="s">
        <v>48</v>
      </c>
      <c r="F246" s="13" t="s">
        <v>1205</v>
      </c>
      <c r="G246" s="13" t="s">
        <v>1206</v>
      </c>
      <c r="H246" s="24" t="s">
        <v>1207</v>
      </c>
      <c r="I246" s="14">
        <v>381</v>
      </c>
      <c r="J246" s="55">
        <v>45197</v>
      </c>
      <c r="K246" s="15">
        <v>45199</v>
      </c>
      <c r="L246" s="14"/>
      <c r="M246" s="14" t="s">
        <v>1208</v>
      </c>
      <c r="N246" s="13" t="s">
        <v>1209</v>
      </c>
    </row>
    <row r="247" spans="1:14" x14ac:dyDescent="0.2">
      <c r="A247" s="27" t="s">
        <v>1210</v>
      </c>
      <c r="B247" s="22">
        <v>45175</v>
      </c>
      <c r="C247" s="27" t="s">
        <v>1211</v>
      </c>
      <c r="D247" s="13" t="s">
        <v>22</v>
      </c>
      <c r="E247" s="13" t="s">
        <v>15</v>
      </c>
      <c r="F247" s="13"/>
      <c r="G247" s="16" t="s">
        <v>236</v>
      </c>
      <c r="H247" s="17" t="s">
        <v>237</v>
      </c>
      <c r="I247" s="14">
        <v>621</v>
      </c>
      <c r="J247" s="55">
        <v>45142</v>
      </c>
      <c r="K247" s="15">
        <v>45163</v>
      </c>
      <c r="L247" s="14"/>
      <c r="M247" s="14" t="s">
        <v>1212</v>
      </c>
      <c r="N247" s="13" t="s">
        <v>1213</v>
      </c>
    </row>
    <row r="248" spans="1:14" x14ac:dyDescent="0.2">
      <c r="A248" s="27" t="s">
        <v>1214</v>
      </c>
      <c r="B248" s="22">
        <v>45175</v>
      </c>
      <c r="C248" s="27" t="s">
        <v>1215</v>
      </c>
      <c r="D248" s="13" t="s">
        <v>120</v>
      </c>
      <c r="E248" s="13" t="s">
        <v>15</v>
      </c>
      <c r="F248" s="13"/>
      <c r="G248" s="13" t="s">
        <v>1216</v>
      </c>
      <c r="H248" s="26">
        <v>15838791000</v>
      </c>
      <c r="I248" s="14">
        <v>49</v>
      </c>
      <c r="J248" s="15">
        <v>45176</v>
      </c>
      <c r="K248" s="15">
        <v>45191</v>
      </c>
      <c r="L248" s="14"/>
      <c r="M248" s="14" t="s">
        <v>1217</v>
      </c>
      <c r="N248" s="13" t="s">
        <v>1218</v>
      </c>
    </row>
    <row r="249" spans="1:14" x14ac:dyDescent="0.2">
      <c r="A249" s="27" t="s">
        <v>1219</v>
      </c>
      <c r="B249" s="22">
        <v>45176</v>
      </c>
      <c r="C249" s="27" t="s">
        <v>1220</v>
      </c>
      <c r="D249" s="13" t="s">
        <v>22</v>
      </c>
      <c r="E249" s="13" t="s">
        <v>15</v>
      </c>
      <c r="F249" s="56"/>
      <c r="G249" s="13" t="s">
        <v>1221</v>
      </c>
      <c r="H249" s="24" t="s">
        <v>564</v>
      </c>
      <c r="I249" s="14">
        <v>760</v>
      </c>
      <c r="J249" s="15">
        <v>45176</v>
      </c>
      <c r="K249" s="15">
        <v>45176</v>
      </c>
      <c r="L249" s="14"/>
      <c r="M249" s="14" t="s">
        <v>1222</v>
      </c>
      <c r="N249" s="13" t="s">
        <v>1223</v>
      </c>
    </row>
    <row r="250" spans="1:14" ht="22.5" x14ac:dyDescent="0.2">
      <c r="A250" s="27" t="s">
        <v>1224</v>
      </c>
      <c r="B250" s="22">
        <v>45177</v>
      </c>
      <c r="C250" s="38" t="s">
        <v>1225</v>
      </c>
      <c r="D250" s="13" t="s">
        <v>120</v>
      </c>
      <c r="E250" s="13" t="s">
        <v>48</v>
      </c>
      <c r="F250" s="56" t="s">
        <v>1226</v>
      </c>
      <c r="G250" s="13" t="s">
        <v>1227</v>
      </c>
      <c r="H250" s="28" t="s">
        <v>1228</v>
      </c>
      <c r="I250" s="14">
        <v>2630</v>
      </c>
      <c r="J250" s="15">
        <v>45180</v>
      </c>
      <c r="K250" s="15">
        <v>45184</v>
      </c>
      <c r="L250" s="14"/>
      <c r="M250" s="14" t="s">
        <v>1229</v>
      </c>
      <c r="N250" s="13" t="s">
        <v>1230</v>
      </c>
    </row>
    <row r="251" spans="1:14" x14ac:dyDescent="0.2">
      <c r="A251" s="27" t="s">
        <v>1231</v>
      </c>
      <c r="B251" s="22">
        <v>45177</v>
      </c>
      <c r="C251" s="27" t="s">
        <v>1232</v>
      </c>
      <c r="D251" s="13" t="s">
        <v>120</v>
      </c>
      <c r="E251" s="13" t="s">
        <v>15</v>
      </c>
      <c r="F251" s="56"/>
      <c r="G251" s="13" t="s">
        <v>1233</v>
      </c>
      <c r="H251" s="28" t="s">
        <v>1234</v>
      </c>
      <c r="I251" s="14">
        <v>1000</v>
      </c>
      <c r="J251" s="15">
        <v>45180</v>
      </c>
      <c r="K251" s="15">
        <v>45382</v>
      </c>
      <c r="L251" s="14"/>
      <c r="M251" s="14" t="s">
        <v>1235</v>
      </c>
      <c r="N251" s="13" t="s">
        <v>1236</v>
      </c>
    </row>
    <row r="252" spans="1:14" x14ac:dyDescent="0.2">
      <c r="A252" s="27" t="s">
        <v>1237</v>
      </c>
      <c r="B252" s="22">
        <v>45180</v>
      </c>
      <c r="C252" s="27" t="s">
        <v>1238</v>
      </c>
      <c r="D252" s="13" t="s">
        <v>120</v>
      </c>
      <c r="E252" s="13" t="s">
        <v>15</v>
      </c>
      <c r="F252" s="56"/>
      <c r="G252" s="13" t="s">
        <v>686</v>
      </c>
      <c r="H252" s="24" t="s">
        <v>687</v>
      </c>
      <c r="I252" s="14">
        <v>50</v>
      </c>
      <c r="J252" s="15">
        <v>45180</v>
      </c>
      <c r="K252" s="15">
        <v>45182</v>
      </c>
      <c r="L252" s="14"/>
      <c r="M252" s="14" t="s">
        <v>1239</v>
      </c>
      <c r="N252" s="13" t="s">
        <v>1240</v>
      </c>
    </row>
    <row r="253" spans="1:14" ht="14.25" x14ac:dyDescent="0.2">
      <c r="A253" s="27" t="s">
        <v>1241</v>
      </c>
      <c r="B253" s="22">
        <v>45180</v>
      </c>
      <c r="C253" s="13" t="s">
        <v>1242</v>
      </c>
      <c r="D253" s="13" t="s">
        <v>120</v>
      </c>
      <c r="E253" s="13" t="s">
        <v>15</v>
      </c>
      <c r="F253" s="57"/>
      <c r="G253" s="13" t="s">
        <v>376</v>
      </c>
      <c r="H253" s="17" t="s">
        <v>377</v>
      </c>
      <c r="I253" s="14">
        <v>450</v>
      </c>
      <c r="J253" s="15">
        <v>45180</v>
      </c>
      <c r="K253" s="15">
        <v>45241</v>
      </c>
      <c r="L253" s="14"/>
      <c r="M253" s="14" t="s">
        <v>1243</v>
      </c>
      <c r="N253" s="13" t="s">
        <v>1244</v>
      </c>
    </row>
    <row r="254" spans="1:14" x14ac:dyDescent="0.2">
      <c r="A254" s="27" t="s">
        <v>1245</v>
      </c>
      <c r="B254" s="22">
        <v>45180</v>
      </c>
      <c r="C254" s="13" t="s">
        <v>1246</v>
      </c>
      <c r="D254" s="13" t="s">
        <v>16</v>
      </c>
      <c r="E254" s="13" t="s">
        <v>15</v>
      </c>
      <c r="F254" s="13"/>
      <c r="G254" s="13" t="s">
        <v>73</v>
      </c>
      <c r="H254" s="17" t="s">
        <v>74</v>
      </c>
      <c r="I254" s="14">
        <v>350</v>
      </c>
      <c r="J254" s="15">
        <v>45180</v>
      </c>
      <c r="K254" s="15">
        <v>45190</v>
      </c>
      <c r="L254" s="14"/>
      <c r="M254" s="14" t="s">
        <v>1247</v>
      </c>
      <c r="N254" s="13" t="s">
        <v>1248</v>
      </c>
    </row>
    <row r="255" spans="1:14" x14ac:dyDescent="0.2">
      <c r="A255" s="58" t="s">
        <v>1249</v>
      </c>
      <c r="B255" s="22">
        <v>45181</v>
      </c>
      <c r="C255" s="13" t="s">
        <v>1250</v>
      </c>
      <c r="D255" s="13" t="s">
        <v>22</v>
      </c>
      <c r="E255" s="13" t="s">
        <v>15</v>
      </c>
      <c r="F255" s="13"/>
      <c r="G255" s="13" t="s">
        <v>1251</v>
      </c>
      <c r="H255" s="17" t="s">
        <v>1252</v>
      </c>
      <c r="I255" s="14">
        <v>3490</v>
      </c>
      <c r="J255" s="15">
        <v>45184</v>
      </c>
      <c r="K255" s="15">
        <v>45194</v>
      </c>
      <c r="L255" s="14"/>
      <c r="M255" s="14" t="s">
        <v>1253</v>
      </c>
      <c r="N255" s="13" t="s">
        <v>1254</v>
      </c>
    </row>
    <row r="256" spans="1:14" x14ac:dyDescent="0.2">
      <c r="A256" s="27" t="s">
        <v>1255</v>
      </c>
      <c r="B256" s="22">
        <v>45181</v>
      </c>
      <c r="C256" s="27" t="s">
        <v>1256</v>
      </c>
      <c r="D256" s="13" t="s">
        <v>22</v>
      </c>
      <c r="E256" s="13" t="s">
        <v>15</v>
      </c>
      <c r="F256" s="13"/>
      <c r="G256" s="13" t="s">
        <v>1257</v>
      </c>
      <c r="H256" s="24" t="s">
        <v>1258</v>
      </c>
      <c r="I256" s="14">
        <v>4200</v>
      </c>
      <c r="J256" s="15">
        <v>45181</v>
      </c>
      <c r="K256" s="15">
        <v>45190</v>
      </c>
      <c r="L256" s="14"/>
      <c r="M256" s="14" t="s">
        <v>1259</v>
      </c>
      <c r="N256" s="13" t="s">
        <v>1260</v>
      </c>
    </row>
    <row r="257" spans="1:17" x14ac:dyDescent="0.2">
      <c r="A257" s="27" t="s">
        <v>1261</v>
      </c>
      <c r="B257" s="22">
        <v>45182</v>
      </c>
      <c r="C257" s="13" t="s">
        <v>1262</v>
      </c>
      <c r="D257" s="13" t="s">
        <v>120</v>
      </c>
      <c r="E257" s="13" t="s">
        <v>15</v>
      </c>
      <c r="F257" s="13"/>
      <c r="G257" s="13" t="s">
        <v>151</v>
      </c>
      <c r="H257" s="24" t="s">
        <v>152</v>
      </c>
      <c r="I257" s="14">
        <v>197.75</v>
      </c>
      <c r="J257" s="15">
        <v>45188</v>
      </c>
      <c r="K257" s="15">
        <v>45188</v>
      </c>
      <c r="L257" s="14"/>
      <c r="M257" s="14" t="s">
        <v>1263</v>
      </c>
      <c r="N257" s="13" t="s">
        <v>1264</v>
      </c>
    </row>
    <row r="258" spans="1:17" x14ac:dyDescent="0.2">
      <c r="A258" s="27" t="s">
        <v>1265</v>
      </c>
      <c r="B258" s="22">
        <v>45182</v>
      </c>
      <c r="C258" s="13" t="s">
        <v>1266</v>
      </c>
      <c r="D258" s="13" t="s">
        <v>120</v>
      </c>
      <c r="E258" s="13" t="s">
        <v>15</v>
      </c>
      <c r="F258" s="13"/>
      <c r="G258" s="13" t="s">
        <v>1046</v>
      </c>
      <c r="H258" s="28" t="s">
        <v>1047</v>
      </c>
      <c r="I258" s="14">
        <v>150</v>
      </c>
      <c r="J258" s="15">
        <v>45170</v>
      </c>
      <c r="K258" s="15">
        <v>45174</v>
      </c>
      <c r="L258" s="14"/>
      <c r="M258" s="14" t="s">
        <v>1267</v>
      </c>
      <c r="N258" s="13" t="s">
        <v>1268</v>
      </c>
    </row>
    <row r="259" spans="1:17" x14ac:dyDescent="0.2">
      <c r="A259" s="27" t="s">
        <v>1269</v>
      </c>
      <c r="B259" s="22">
        <v>45182</v>
      </c>
      <c r="C259" s="13" t="s">
        <v>1270</v>
      </c>
      <c r="D259" s="13" t="s">
        <v>22</v>
      </c>
      <c r="E259" s="13" t="s">
        <v>15</v>
      </c>
      <c r="F259" s="13"/>
      <c r="G259" s="13" t="s">
        <v>463</v>
      </c>
      <c r="H259" s="24" t="s">
        <v>464</v>
      </c>
      <c r="I259" s="14">
        <v>12866.67</v>
      </c>
      <c r="J259" s="15">
        <v>45162</v>
      </c>
      <c r="K259" s="15">
        <v>45657</v>
      </c>
      <c r="L259" s="14"/>
      <c r="M259" s="14" t="s">
        <v>1271</v>
      </c>
      <c r="N259" s="13" t="s">
        <v>1272</v>
      </c>
      <c r="Q259" s="54"/>
    </row>
    <row r="260" spans="1:17" x14ac:dyDescent="0.2">
      <c r="A260" s="27" t="s">
        <v>1273</v>
      </c>
      <c r="B260" s="22">
        <v>45182</v>
      </c>
      <c r="C260" s="13" t="s">
        <v>1274</v>
      </c>
      <c r="D260" s="13" t="s">
        <v>22</v>
      </c>
      <c r="E260" s="13" t="s">
        <v>15</v>
      </c>
      <c r="F260" s="13"/>
      <c r="G260" s="13" t="s">
        <v>531</v>
      </c>
      <c r="H260" s="24" t="s">
        <v>532</v>
      </c>
      <c r="I260" s="14">
        <v>14500</v>
      </c>
      <c r="J260" s="15">
        <v>45200</v>
      </c>
      <c r="K260" s="15">
        <v>45565</v>
      </c>
      <c r="L260" s="14"/>
      <c r="M260" s="37" t="s">
        <v>1275</v>
      </c>
      <c r="N260" s="13" t="s">
        <v>1276</v>
      </c>
      <c r="Q260" s="54"/>
    </row>
    <row r="261" spans="1:17" x14ac:dyDescent="0.2">
      <c r="A261" s="27" t="s">
        <v>1277</v>
      </c>
      <c r="B261" s="22">
        <v>45182</v>
      </c>
      <c r="C261" s="13" t="s">
        <v>1278</v>
      </c>
      <c r="D261" s="13" t="s">
        <v>22</v>
      </c>
      <c r="E261" s="13" t="s">
        <v>15</v>
      </c>
      <c r="F261" s="13"/>
      <c r="G261" s="13" t="s">
        <v>361</v>
      </c>
      <c r="H261" s="17" t="s">
        <v>650</v>
      </c>
      <c r="I261" s="14">
        <v>715.88</v>
      </c>
      <c r="J261" s="15">
        <v>45186</v>
      </c>
      <c r="K261" s="15">
        <v>45551</v>
      </c>
      <c r="L261" s="14"/>
      <c r="M261" s="14" t="s">
        <v>1279</v>
      </c>
      <c r="N261" s="13" t="s">
        <v>1280</v>
      </c>
      <c r="Q261" s="54"/>
    </row>
    <row r="262" spans="1:17" x14ac:dyDescent="0.2">
      <c r="A262" s="27" t="s">
        <v>1281</v>
      </c>
      <c r="B262" s="22">
        <v>45183</v>
      </c>
      <c r="C262" s="27" t="s">
        <v>1282</v>
      </c>
      <c r="D262" s="13" t="s">
        <v>120</v>
      </c>
      <c r="E262" s="13" t="s">
        <v>15</v>
      </c>
      <c r="F262" s="13"/>
      <c r="G262" s="13" t="s">
        <v>569</v>
      </c>
      <c r="H262" s="24" t="s">
        <v>570</v>
      </c>
      <c r="I262" s="14">
        <v>986.5</v>
      </c>
      <c r="J262" s="15">
        <v>45114</v>
      </c>
      <c r="K262" s="15">
        <v>45166</v>
      </c>
      <c r="L262" s="14"/>
      <c r="M262" s="14" t="s">
        <v>1283</v>
      </c>
      <c r="N262" s="13" t="s">
        <v>1284</v>
      </c>
      <c r="P262" s="59"/>
      <c r="Q262" s="59"/>
    </row>
    <row r="263" spans="1:17" x14ac:dyDescent="0.2">
      <c r="A263" s="27" t="s">
        <v>1285</v>
      </c>
      <c r="B263" s="22">
        <v>45183</v>
      </c>
      <c r="C263" s="27" t="s">
        <v>1286</v>
      </c>
      <c r="D263" s="13" t="s">
        <v>120</v>
      </c>
      <c r="E263" s="13" t="s">
        <v>15</v>
      </c>
      <c r="F263" s="13"/>
      <c r="G263" s="13" t="s">
        <v>376</v>
      </c>
      <c r="H263" s="17" t="s">
        <v>377</v>
      </c>
      <c r="I263" s="14">
        <v>429</v>
      </c>
      <c r="J263" s="15">
        <v>45117</v>
      </c>
      <c r="K263" s="15">
        <v>45148</v>
      </c>
      <c r="L263" s="14"/>
      <c r="M263" s="14" t="s">
        <v>1287</v>
      </c>
      <c r="N263" s="13" t="s">
        <v>1288</v>
      </c>
    </row>
    <row r="264" spans="1:17" x14ac:dyDescent="0.2">
      <c r="A264" s="27" t="s">
        <v>1289</v>
      </c>
      <c r="B264" s="22">
        <v>45184</v>
      </c>
      <c r="C264" s="13" t="s">
        <v>1290</v>
      </c>
      <c r="D264" s="13" t="s">
        <v>120</v>
      </c>
      <c r="E264" s="13" t="s">
        <v>15</v>
      </c>
      <c r="F264" s="13"/>
      <c r="G264" s="13" t="s">
        <v>321</v>
      </c>
      <c r="H264" s="24" t="s">
        <v>322</v>
      </c>
      <c r="I264" s="14">
        <v>3480</v>
      </c>
      <c r="J264" s="15">
        <v>45189</v>
      </c>
      <c r="K264" s="15">
        <v>45179</v>
      </c>
      <c r="L264" s="14"/>
      <c r="M264" s="14" t="s">
        <v>1291</v>
      </c>
      <c r="N264" s="13" t="s">
        <v>1292</v>
      </c>
    </row>
    <row r="265" spans="1:17" x14ac:dyDescent="0.2">
      <c r="A265" s="27" t="s">
        <v>1293</v>
      </c>
      <c r="B265" s="22">
        <v>45184</v>
      </c>
      <c r="C265" s="13" t="s">
        <v>1294</v>
      </c>
      <c r="D265" s="13" t="s">
        <v>22</v>
      </c>
      <c r="E265" s="13" t="s">
        <v>15</v>
      </c>
      <c r="F265" s="13"/>
      <c r="G265" s="13" t="s">
        <v>321</v>
      </c>
      <c r="H265" s="24" t="s">
        <v>322</v>
      </c>
      <c r="I265" s="14">
        <v>610</v>
      </c>
      <c r="J265" s="15">
        <v>45166</v>
      </c>
      <c r="K265" s="15">
        <v>45166</v>
      </c>
      <c r="L265" s="14"/>
      <c r="M265" s="14" t="s">
        <v>1295</v>
      </c>
      <c r="N265" s="13" t="s">
        <v>1296</v>
      </c>
      <c r="P265" s="59"/>
      <c r="Q265" s="60"/>
    </row>
    <row r="266" spans="1:17" x14ac:dyDescent="0.2">
      <c r="A266" s="27" t="s">
        <v>1297</v>
      </c>
      <c r="B266" s="22">
        <v>45184</v>
      </c>
      <c r="C266" s="13" t="s">
        <v>1298</v>
      </c>
      <c r="D266" s="13" t="s">
        <v>120</v>
      </c>
      <c r="E266" s="13" t="s">
        <v>15</v>
      </c>
      <c r="F266" s="13"/>
      <c r="G266" s="13" t="s">
        <v>151</v>
      </c>
      <c r="H266" s="24" t="s">
        <v>152</v>
      </c>
      <c r="I266" s="14">
        <v>371.25</v>
      </c>
      <c r="J266" s="15">
        <v>45182</v>
      </c>
      <c r="K266" s="15">
        <v>45214</v>
      </c>
      <c r="L266" s="14"/>
      <c r="M266" s="14" t="s">
        <v>1299</v>
      </c>
      <c r="N266" s="13" t="s">
        <v>1300</v>
      </c>
    </row>
    <row r="267" spans="1:17" x14ac:dyDescent="0.2">
      <c r="A267" s="27" t="s">
        <v>1301</v>
      </c>
      <c r="B267" s="22">
        <v>45184</v>
      </c>
      <c r="C267" s="13" t="s">
        <v>1302</v>
      </c>
      <c r="D267" s="13" t="s">
        <v>120</v>
      </c>
      <c r="E267" s="13" t="s">
        <v>15</v>
      </c>
      <c r="F267" s="13"/>
      <c r="G267" s="13" t="s">
        <v>151</v>
      </c>
      <c r="H267" s="24" t="s">
        <v>152</v>
      </c>
      <c r="I267" s="14">
        <v>44.6</v>
      </c>
      <c r="J267" s="15">
        <v>45146</v>
      </c>
      <c r="K267" s="15">
        <v>45146</v>
      </c>
      <c r="L267" s="14"/>
      <c r="M267" s="14" t="s">
        <v>1303</v>
      </c>
      <c r="N267" s="13" t="s">
        <v>1304</v>
      </c>
    </row>
    <row r="268" spans="1:17" x14ac:dyDescent="0.2">
      <c r="A268" s="27" t="s">
        <v>1305</v>
      </c>
      <c r="B268" s="22">
        <v>45184</v>
      </c>
      <c r="C268" s="13" t="s">
        <v>1306</v>
      </c>
      <c r="D268" s="13" t="s">
        <v>120</v>
      </c>
      <c r="E268" s="13" t="s">
        <v>15</v>
      </c>
      <c r="F268" s="13"/>
      <c r="G268" s="13" t="s">
        <v>151</v>
      </c>
      <c r="H268" s="24" t="s">
        <v>152</v>
      </c>
      <c r="I268" s="14">
        <v>397.6</v>
      </c>
      <c r="J268" s="15">
        <v>45139</v>
      </c>
      <c r="K268" s="15">
        <v>45139</v>
      </c>
      <c r="L268" s="14"/>
      <c r="M268" s="14" t="s">
        <v>1307</v>
      </c>
      <c r="N268" s="13" t="s">
        <v>1308</v>
      </c>
      <c r="P268" s="54"/>
      <c r="Q268" s="54"/>
    </row>
    <row r="269" spans="1:17" x14ac:dyDescent="0.2">
      <c r="A269" s="27" t="s">
        <v>1309</v>
      </c>
      <c r="B269" s="22">
        <v>45184</v>
      </c>
      <c r="C269" s="13" t="s">
        <v>1310</v>
      </c>
      <c r="D269" s="13" t="s">
        <v>120</v>
      </c>
      <c r="E269" s="13" t="s">
        <v>15</v>
      </c>
      <c r="F269" s="13"/>
      <c r="G269" s="13" t="s">
        <v>686</v>
      </c>
      <c r="H269" s="24" t="s">
        <v>687</v>
      </c>
      <c r="I269" s="14">
        <v>760</v>
      </c>
      <c r="J269" s="15">
        <v>45184</v>
      </c>
      <c r="K269" s="15">
        <v>45194</v>
      </c>
      <c r="L269" s="14"/>
      <c r="M269" s="37" t="s">
        <v>1311</v>
      </c>
      <c r="N269" s="13" t="s">
        <v>1312</v>
      </c>
    </row>
    <row r="270" spans="1:17" x14ac:dyDescent="0.2">
      <c r="A270" s="27" t="s">
        <v>1313</v>
      </c>
      <c r="B270" s="22">
        <v>45187</v>
      </c>
      <c r="C270" s="13" t="s">
        <v>1314</v>
      </c>
      <c r="D270" s="13" t="s">
        <v>22</v>
      </c>
      <c r="E270" s="13" t="s">
        <v>15</v>
      </c>
      <c r="F270" s="13"/>
      <c r="G270" s="13" t="s">
        <v>18</v>
      </c>
      <c r="H270" s="17" t="s">
        <v>17</v>
      </c>
      <c r="I270" s="14">
        <v>1680</v>
      </c>
      <c r="J270" s="15">
        <v>45182</v>
      </c>
      <c r="K270" s="15">
        <v>45184</v>
      </c>
      <c r="L270" s="14"/>
      <c r="M270" s="37" t="s">
        <v>1315</v>
      </c>
      <c r="N270" s="13" t="s">
        <v>1316</v>
      </c>
    </row>
    <row r="271" spans="1:17" x14ac:dyDescent="0.2">
      <c r="A271" s="27" t="s">
        <v>1317</v>
      </c>
      <c r="B271" s="22">
        <v>45187</v>
      </c>
      <c r="C271" s="13" t="s">
        <v>1318</v>
      </c>
      <c r="D271" s="13" t="s">
        <v>120</v>
      </c>
      <c r="E271" s="13" t="s">
        <v>15</v>
      </c>
      <c r="F271" s="13"/>
      <c r="G271" s="13" t="s">
        <v>543</v>
      </c>
      <c r="H271" s="24" t="s">
        <v>544</v>
      </c>
      <c r="I271" s="14">
        <v>240</v>
      </c>
      <c r="J271" s="15">
        <v>45183</v>
      </c>
      <c r="K271" s="15">
        <v>45194</v>
      </c>
      <c r="L271" s="14"/>
      <c r="M271" s="37" t="s">
        <v>1319</v>
      </c>
      <c r="N271" s="13" t="s">
        <v>1320</v>
      </c>
    </row>
    <row r="272" spans="1:17" ht="33.75" x14ac:dyDescent="0.2">
      <c r="A272" s="27" t="s">
        <v>1321</v>
      </c>
      <c r="B272" s="22">
        <v>45188</v>
      </c>
      <c r="C272" s="27" t="s">
        <v>1322</v>
      </c>
      <c r="D272" s="13" t="s">
        <v>22</v>
      </c>
      <c r="E272" s="13" t="s">
        <v>163</v>
      </c>
      <c r="F272" s="13"/>
      <c r="G272" s="16" t="s">
        <v>1323</v>
      </c>
      <c r="H272" s="61" t="s">
        <v>1324</v>
      </c>
      <c r="I272" s="14">
        <v>2500</v>
      </c>
      <c r="J272" s="15">
        <v>45200</v>
      </c>
      <c r="K272" s="15">
        <v>47026</v>
      </c>
      <c r="L272" s="14"/>
      <c r="M272" s="37" t="s">
        <v>1325</v>
      </c>
      <c r="N272" s="13" t="s">
        <v>1326</v>
      </c>
    </row>
    <row r="273" spans="1:16" ht="33.75" x14ac:dyDescent="0.2">
      <c r="A273" s="27" t="s">
        <v>1327</v>
      </c>
      <c r="B273" s="22">
        <v>45188</v>
      </c>
      <c r="C273" s="27" t="s">
        <v>1328</v>
      </c>
      <c r="D273" s="13" t="s">
        <v>120</v>
      </c>
      <c r="E273" s="13" t="s">
        <v>48</v>
      </c>
      <c r="F273" s="13" t="s">
        <v>1329</v>
      </c>
      <c r="G273" s="48" t="s">
        <v>1330</v>
      </c>
      <c r="H273" s="17" t="s">
        <v>1331</v>
      </c>
      <c r="I273" s="14">
        <v>360</v>
      </c>
      <c r="J273" s="15">
        <v>45188</v>
      </c>
      <c r="K273" s="15">
        <v>45191</v>
      </c>
      <c r="L273" s="14"/>
      <c r="M273" s="37" t="s">
        <v>1332</v>
      </c>
      <c r="N273" s="13" t="s">
        <v>1333</v>
      </c>
    </row>
    <row r="274" spans="1:16" ht="22.5" x14ac:dyDescent="0.2">
      <c r="A274" s="27" t="s">
        <v>1334</v>
      </c>
      <c r="B274" s="22">
        <v>45188</v>
      </c>
      <c r="C274" s="38" t="s">
        <v>1335</v>
      </c>
      <c r="D274" s="13" t="s">
        <v>22</v>
      </c>
      <c r="E274" s="13" t="s">
        <v>15</v>
      </c>
      <c r="F274" s="13"/>
      <c r="G274" s="13" t="s">
        <v>1336</v>
      </c>
      <c r="H274" s="24" t="s">
        <v>357</v>
      </c>
      <c r="I274" s="14">
        <v>1800</v>
      </c>
      <c r="J274" s="15">
        <v>45194</v>
      </c>
      <c r="K274" s="15">
        <v>45224</v>
      </c>
      <c r="L274" s="14"/>
      <c r="M274" s="37" t="s">
        <v>1337</v>
      </c>
      <c r="N274" s="13" t="s">
        <v>1338</v>
      </c>
    </row>
    <row r="275" spans="1:16" x14ac:dyDescent="0.2">
      <c r="A275" s="27" t="s">
        <v>1339</v>
      </c>
      <c r="B275" s="22">
        <v>45189</v>
      </c>
      <c r="C275" s="13" t="s">
        <v>1340</v>
      </c>
      <c r="D275" s="13" t="s">
        <v>22</v>
      </c>
      <c r="E275" s="13" t="s">
        <v>15</v>
      </c>
      <c r="F275" s="13"/>
      <c r="G275" s="13" t="s">
        <v>1341</v>
      </c>
      <c r="H275" s="24" t="s">
        <v>1342</v>
      </c>
      <c r="I275" s="14">
        <v>123.77</v>
      </c>
      <c r="J275" s="15">
        <v>45187</v>
      </c>
      <c r="K275" s="15">
        <v>45188</v>
      </c>
      <c r="L275" s="14"/>
      <c r="M275" s="37" t="s">
        <v>1343</v>
      </c>
      <c r="N275" s="13" t="s">
        <v>1344</v>
      </c>
    </row>
    <row r="276" spans="1:16" ht="22.5" x14ac:dyDescent="0.2">
      <c r="A276" s="27" t="s">
        <v>1345</v>
      </c>
      <c r="B276" s="22">
        <v>45189</v>
      </c>
      <c r="C276" s="13" t="s">
        <v>1346</v>
      </c>
      <c r="D276" s="13" t="s">
        <v>120</v>
      </c>
      <c r="E276" s="13" t="s">
        <v>15</v>
      </c>
      <c r="F276" s="13"/>
      <c r="G276" s="13" t="s">
        <v>330</v>
      </c>
      <c r="H276" s="24" t="s">
        <v>331</v>
      </c>
      <c r="I276" s="14">
        <v>953.77</v>
      </c>
      <c r="J276" s="15">
        <v>45189</v>
      </c>
      <c r="K276" s="15">
        <v>45199</v>
      </c>
      <c r="L276" s="14"/>
      <c r="M276" s="37" t="s">
        <v>1347</v>
      </c>
      <c r="N276" s="13" t="s">
        <v>1348</v>
      </c>
    </row>
    <row r="277" spans="1:16" ht="22.5" x14ac:dyDescent="0.2">
      <c r="A277" s="27" t="s">
        <v>1349</v>
      </c>
      <c r="B277" s="22">
        <v>45191</v>
      </c>
      <c r="C277" s="13" t="s">
        <v>1350</v>
      </c>
      <c r="D277" s="13" t="s">
        <v>120</v>
      </c>
      <c r="E277" s="13" t="s">
        <v>15</v>
      </c>
      <c r="F277" s="13"/>
      <c r="G277" s="13" t="s">
        <v>1351</v>
      </c>
      <c r="H277" s="24" t="s">
        <v>1352</v>
      </c>
      <c r="I277" s="14">
        <v>1143.49</v>
      </c>
      <c r="J277" s="15">
        <v>45194</v>
      </c>
      <c r="K277" s="15">
        <v>45199</v>
      </c>
      <c r="L277" s="14"/>
      <c r="M277" s="37" t="s">
        <v>1353</v>
      </c>
      <c r="N277" s="13" t="s">
        <v>1354</v>
      </c>
    </row>
    <row r="278" spans="1:16" ht="22.5" x14ac:dyDescent="0.2">
      <c r="A278" s="27" t="s">
        <v>1355</v>
      </c>
      <c r="B278" s="22">
        <v>45191</v>
      </c>
      <c r="C278" s="13" t="s">
        <v>1356</v>
      </c>
      <c r="D278" s="13" t="s">
        <v>120</v>
      </c>
      <c r="E278" s="13" t="s">
        <v>15</v>
      </c>
      <c r="F278" s="13"/>
      <c r="G278" s="13" t="s">
        <v>1357</v>
      </c>
      <c r="H278" s="24" t="s">
        <v>1358</v>
      </c>
      <c r="I278" s="14">
        <v>23</v>
      </c>
      <c r="J278" s="15">
        <v>45139</v>
      </c>
      <c r="K278" s="15">
        <v>45168</v>
      </c>
      <c r="L278" s="14"/>
      <c r="M278" s="37" t="s">
        <v>1359</v>
      </c>
      <c r="N278" s="13" t="s">
        <v>1360</v>
      </c>
    </row>
    <row r="279" spans="1:16" x14ac:dyDescent="0.2">
      <c r="A279" s="27" t="s">
        <v>1361</v>
      </c>
      <c r="B279" s="22">
        <v>45191</v>
      </c>
      <c r="C279" s="13" t="s">
        <v>1362</v>
      </c>
      <c r="D279" s="13" t="s">
        <v>120</v>
      </c>
      <c r="E279" s="13" t="s">
        <v>15</v>
      </c>
      <c r="F279" s="13"/>
      <c r="G279" s="13" t="s">
        <v>49</v>
      </c>
      <c r="H279" s="24" t="s">
        <v>115</v>
      </c>
      <c r="I279" s="14">
        <v>18690</v>
      </c>
      <c r="J279" s="15">
        <v>45194</v>
      </c>
      <c r="K279" s="15">
        <v>45194</v>
      </c>
      <c r="L279" s="14"/>
      <c r="M279" s="37" t="s">
        <v>1363</v>
      </c>
      <c r="N279" s="13" t="s">
        <v>1364</v>
      </c>
    </row>
    <row r="280" spans="1:16" x14ac:dyDescent="0.2">
      <c r="A280" s="27" t="s">
        <v>1365</v>
      </c>
      <c r="B280" s="22">
        <v>45191</v>
      </c>
      <c r="C280" s="13" t="s">
        <v>1366</v>
      </c>
      <c r="D280" s="13" t="s">
        <v>22</v>
      </c>
      <c r="E280" s="13" t="s">
        <v>15</v>
      </c>
      <c r="F280" s="13"/>
      <c r="G280" s="13" t="s">
        <v>463</v>
      </c>
      <c r="H280" s="24" t="s">
        <v>464</v>
      </c>
      <c r="I280" s="14">
        <v>1500</v>
      </c>
      <c r="J280" s="15">
        <v>45191</v>
      </c>
      <c r="K280" s="15">
        <v>45199</v>
      </c>
      <c r="L280" s="14"/>
      <c r="M280" s="37" t="s">
        <v>1367</v>
      </c>
      <c r="N280" s="13" t="s">
        <v>1368</v>
      </c>
    </row>
    <row r="281" spans="1:16" x14ac:dyDescent="0.2">
      <c r="A281" s="27" t="s">
        <v>1369</v>
      </c>
      <c r="B281" s="22">
        <v>45191</v>
      </c>
      <c r="C281" s="13" t="s">
        <v>1370</v>
      </c>
      <c r="D281" s="13" t="s">
        <v>22</v>
      </c>
      <c r="E281" s="13" t="s">
        <v>15</v>
      </c>
      <c r="F281" s="13"/>
      <c r="G281" s="13" t="s">
        <v>1371</v>
      </c>
      <c r="H281" s="24" t="s">
        <v>1372</v>
      </c>
      <c r="I281" s="14">
        <v>30000</v>
      </c>
      <c r="J281" s="15">
        <v>45214</v>
      </c>
      <c r="K281" s="15">
        <v>45777</v>
      </c>
      <c r="L281" s="14"/>
      <c r="M281" s="37" t="s">
        <v>1373</v>
      </c>
      <c r="N281" s="13" t="s">
        <v>1374</v>
      </c>
    </row>
    <row r="282" spans="1:16" x14ac:dyDescent="0.2">
      <c r="A282" s="27" t="s">
        <v>1375</v>
      </c>
      <c r="B282" s="22">
        <v>45191</v>
      </c>
      <c r="C282" s="13" t="s">
        <v>1376</v>
      </c>
      <c r="D282" s="13" t="s">
        <v>22</v>
      </c>
      <c r="E282" s="13" t="s">
        <v>15</v>
      </c>
      <c r="F282" s="13"/>
      <c r="G282" s="13" t="s">
        <v>292</v>
      </c>
      <c r="H282" s="24" t="s">
        <v>293</v>
      </c>
      <c r="I282" s="14">
        <v>490</v>
      </c>
      <c r="J282" s="15">
        <v>45191</v>
      </c>
      <c r="K282" s="15">
        <v>45221</v>
      </c>
      <c r="L282" s="14"/>
      <c r="M282" s="37" t="s">
        <v>1377</v>
      </c>
      <c r="N282" s="13" t="s">
        <v>1378</v>
      </c>
    </row>
    <row r="283" spans="1:16" x14ac:dyDescent="0.2">
      <c r="A283" s="27" t="s">
        <v>1379</v>
      </c>
      <c r="B283" s="22">
        <v>45191</v>
      </c>
      <c r="C283" s="13" t="s">
        <v>1380</v>
      </c>
      <c r="D283" s="13" t="s">
        <v>120</v>
      </c>
      <c r="E283" s="13" t="s">
        <v>15</v>
      </c>
      <c r="F283" s="13"/>
      <c r="G283" s="13" t="s">
        <v>277</v>
      </c>
      <c r="H283" s="24" t="s">
        <v>278</v>
      </c>
      <c r="I283" s="14">
        <v>1296</v>
      </c>
      <c r="J283" s="15">
        <v>45170</v>
      </c>
      <c r="K283" s="15">
        <v>45174</v>
      </c>
      <c r="L283" s="14"/>
      <c r="M283" s="37" t="s">
        <v>1381</v>
      </c>
      <c r="N283" s="13" t="s">
        <v>1382</v>
      </c>
    </row>
    <row r="284" spans="1:16" ht="22.5" x14ac:dyDescent="0.2">
      <c r="A284" s="27" t="s">
        <v>1383</v>
      </c>
      <c r="B284" s="22">
        <v>45191</v>
      </c>
      <c r="C284" s="13" t="s">
        <v>1384</v>
      </c>
      <c r="D284" s="13" t="s">
        <v>22</v>
      </c>
      <c r="E284" s="13" t="s">
        <v>15</v>
      </c>
      <c r="F284" s="13"/>
      <c r="G284" s="13" t="s">
        <v>292</v>
      </c>
      <c r="H284" s="24" t="s">
        <v>293</v>
      </c>
      <c r="I284" s="14">
        <v>190</v>
      </c>
      <c r="J284" s="15">
        <v>45202</v>
      </c>
      <c r="K284" s="15">
        <v>45203</v>
      </c>
      <c r="L284" s="14"/>
      <c r="M284" s="37" t="s">
        <v>1385</v>
      </c>
      <c r="N284" s="13" t="s">
        <v>1386</v>
      </c>
    </row>
    <row r="285" spans="1:16" ht="22.5" x14ac:dyDescent="0.2">
      <c r="A285" s="27" t="s">
        <v>1387</v>
      </c>
      <c r="B285" s="22">
        <v>45195</v>
      </c>
      <c r="C285" s="27" t="s">
        <v>1388</v>
      </c>
      <c r="D285" s="13" t="s">
        <v>120</v>
      </c>
      <c r="E285" s="13" t="s">
        <v>48</v>
      </c>
      <c r="F285" s="13"/>
      <c r="G285" s="16" t="s">
        <v>236</v>
      </c>
      <c r="H285" s="17" t="s">
        <v>237</v>
      </c>
      <c r="I285" s="14">
        <v>1316</v>
      </c>
      <c r="J285" s="15">
        <v>45204</v>
      </c>
      <c r="K285" s="15">
        <v>45205</v>
      </c>
      <c r="L285" s="14"/>
      <c r="M285" s="37" t="s">
        <v>1389</v>
      </c>
      <c r="N285" s="13" t="s">
        <v>1390</v>
      </c>
    </row>
    <row r="286" spans="1:16" x14ac:dyDescent="0.2">
      <c r="A286" s="27" t="s">
        <v>1391</v>
      </c>
      <c r="B286" s="22">
        <v>45196</v>
      </c>
      <c r="C286" s="13" t="s">
        <v>1392</v>
      </c>
      <c r="D286" s="13" t="s">
        <v>16</v>
      </c>
      <c r="E286" s="13" t="s">
        <v>15</v>
      </c>
      <c r="F286" s="13"/>
      <c r="G286" s="13" t="s">
        <v>1393</v>
      </c>
      <c r="H286" s="17" t="s">
        <v>1394</v>
      </c>
      <c r="I286" s="14">
        <v>1800</v>
      </c>
      <c r="J286" s="15">
        <v>45194</v>
      </c>
      <c r="K286" s="15">
        <v>45224</v>
      </c>
      <c r="L286" s="14"/>
      <c r="M286" s="37" t="s">
        <v>1395</v>
      </c>
      <c r="N286" s="13" t="s">
        <v>1396</v>
      </c>
    </row>
    <row r="287" spans="1:16" ht="22.5" x14ac:dyDescent="0.2">
      <c r="A287" s="27" t="s">
        <v>1397</v>
      </c>
      <c r="B287" s="22">
        <v>45196</v>
      </c>
      <c r="C287" s="13" t="s">
        <v>320</v>
      </c>
      <c r="D287" s="13" t="s">
        <v>120</v>
      </c>
      <c r="E287" s="13" t="s">
        <v>15</v>
      </c>
      <c r="F287" s="13"/>
      <c r="G287" s="13" t="s">
        <v>321</v>
      </c>
      <c r="H287" s="24" t="s">
        <v>322</v>
      </c>
      <c r="I287" s="14">
        <v>548.1</v>
      </c>
      <c r="J287" s="15">
        <v>45200</v>
      </c>
      <c r="K287" s="15">
        <v>45209</v>
      </c>
      <c r="L287" s="14"/>
      <c r="M287" s="37" t="s">
        <v>1398</v>
      </c>
      <c r="N287" s="13" t="s">
        <v>1399</v>
      </c>
      <c r="P287" s="54"/>
    </row>
    <row r="288" spans="1:16" x14ac:dyDescent="0.2">
      <c r="A288" s="62" t="s">
        <v>1400</v>
      </c>
      <c r="B288" s="22">
        <v>45198</v>
      </c>
      <c r="C288" s="13" t="s">
        <v>593</v>
      </c>
      <c r="D288" s="13" t="s">
        <v>120</v>
      </c>
      <c r="E288" s="13" t="s">
        <v>15</v>
      </c>
      <c r="F288" s="13"/>
      <c r="G288" s="13" t="s">
        <v>594</v>
      </c>
      <c r="H288" s="17" t="s">
        <v>595</v>
      </c>
      <c r="I288" s="14">
        <v>2000</v>
      </c>
      <c r="J288" s="15">
        <v>45197</v>
      </c>
      <c r="K288" s="15">
        <v>45473</v>
      </c>
      <c r="L288" s="14"/>
      <c r="M288" s="37" t="s">
        <v>1401</v>
      </c>
      <c r="N288" s="13" t="s">
        <v>1402</v>
      </c>
    </row>
    <row r="289" spans="1:14" x14ac:dyDescent="0.2">
      <c r="A289" s="27" t="s">
        <v>1403</v>
      </c>
      <c r="B289" s="22">
        <v>45198</v>
      </c>
      <c r="C289" s="13" t="s">
        <v>1404</v>
      </c>
      <c r="D289" s="13" t="s">
        <v>22</v>
      </c>
      <c r="E289" s="13" t="s">
        <v>15</v>
      </c>
      <c r="F289" s="16" t="s">
        <v>778</v>
      </c>
      <c r="G289" s="16" t="s">
        <v>327</v>
      </c>
      <c r="H289" s="53">
        <v>14305571003</v>
      </c>
      <c r="I289" s="37">
        <v>3500</v>
      </c>
      <c r="J289" s="43">
        <v>45200</v>
      </c>
      <c r="K289" s="43">
        <v>45565</v>
      </c>
      <c r="L289" s="14"/>
      <c r="M289" s="37" t="s">
        <v>1405</v>
      </c>
      <c r="N289" s="16" t="s">
        <v>1406</v>
      </c>
    </row>
    <row r="290" spans="1:14" x14ac:dyDescent="0.2">
      <c r="A290" s="62" t="s">
        <v>1407</v>
      </c>
      <c r="B290" s="22">
        <v>45198</v>
      </c>
      <c r="C290" s="13" t="s">
        <v>1408</v>
      </c>
      <c r="D290" s="13" t="s">
        <v>22</v>
      </c>
      <c r="E290" s="13" t="s">
        <v>15</v>
      </c>
      <c r="F290" s="13"/>
      <c r="G290" s="16" t="s">
        <v>236</v>
      </c>
      <c r="H290" s="17" t="s">
        <v>237</v>
      </c>
      <c r="I290" s="14">
        <v>360</v>
      </c>
      <c r="J290" s="15">
        <v>45191</v>
      </c>
      <c r="K290" s="15">
        <v>45194</v>
      </c>
      <c r="L290" s="14"/>
      <c r="M290" s="37" t="s">
        <v>1409</v>
      </c>
      <c r="N290" s="13" t="s">
        <v>1410</v>
      </c>
    </row>
    <row r="291" spans="1:14" ht="22.5" x14ac:dyDescent="0.2">
      <c r="A291" s="62" t="s">
        <v>1411</v>
      </c>
      <c r="B291" s="22">
        <v>45198</v>
      </c>
      <c r="C291" s="13" t="s">
        <v>1412</v>
      </c>
      <c r="D291" s="13" t="s">
        <v>22</v>
      </c>
      <c r="E291" s="13" t="s">
        <v>15</v>
      </c>
      <c r="F291" s="13"/>
      <c r="G291" s="13" t="s">
        <v>292</v>
      </c>
      <c r="H291" s="24" t="s">
        <v>293</v>
      </c>
      <c r="I291" s="14">
        <v>60</v>
      </c>
      <c r="J291" s="15">
        <v>45189</v>
      </c>
      <c r="K291" s="15">
        <v>45189</v>
      </c>
      <c r="L291" s="14"/>
      <c r="M291" s="37" t="s">
        <v>1413</v>
      </c>
      <c r="N291" s="13" t="s">
        <v>1414</v>
      </c>
    </row>
  </sheetData>
  <mergeCells count="2">
    <mergeCell ref="G2:H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Bertini</dc:creator>
  <cp:lastModifiedBy>Simona Bertini</cp:lastModifiedBy>
  <dcterms:created xsi:type="dcterms:W3CDTF">2022-01-04T12:08:12Z</dcterms:created>
  <dcterms:modified xsi:type="dcterms:W3CDTF">2023-11-10T14:25:37Z</dcterms:modified>
</cp:coreProperties>
</file>