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2\"/>
    </mc:Choice>
  </mc:AlternateContent>
  <bookViews>
    <workbookView showSheetTabs="0" xWindow="0" yWindow="0" windowWidth="28800" windowHeight="1165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3" i="1" l="1"/>
  <c r="L228" i="1" l="1"/>
  <c r="L222" i="1"/>
  <c r="L220" i="1"/>
  <c r="L180" i="1"/>
  <c r="L149" i="1"/>
  <c r="L138" i="1"/>
  <c r="L127" i="1" l="1"/>
  <c r="L104" i="1"/>
  <c r="L99" i="1"/>
  <c r="L93" i="1"/>
  <c r="L91" i="1"/>
  <c r="L76" i="1"/>
  <c r="L55" i="1"/>
  <c r="L230" i="1" l="1"/>
  <c r="L229" i="1"/>
  <c r="L174" i="1"/>
  <c r="L62" i="1"/>
  <c r="L212" i="1" l="1"/>
  <c r="L177" i="1"/>
  <c r="L171" i="1"/>
  <c r="L167" i="1"/>
  <c r="L163" i="1"/>
  <c r="L162" i="1"/>
  <c r="L103" i="1"/>
  <c r="L84" i="1"/>
  <c r="L30" i="1"/>
  <c r="L4" i="1"/>
  <c r="L154" i="1" l="1"/>
  <c r="L153" i="1"/>
  <c r="L152" i="1"/>
  <c r="I167" i="1" l="1"/>
  <c r="I166" i="1"/>
  <c r="L164" i="1"/>
  <c r="L158" i="1"/>
  <c r="L156" i="1"/>
  <c r="L140" i="1"/>
  <c r="L130" i="1"/>
  <c r="L98" i="1"/>
  <c r="L96" i="1"/>
  <c r="L43" i="1"/>
  <c r="L14" i="1"/>
  <c r="L16" i="1" l="1"/>
  <c r="L58" i="1" l="1"/>
  <c r="I58" i="1"/>
  <c r="L34" i="1"/>
  <c r="L22" i="1"/>
  <c r="L12" i="1" l="1"/>
  <c r="I12" i="1"/>
  <c r="I98" i="1"/>
  <c r="L77" i="1"/>
</calcChain>
</file>

<file path=xl/comments1.xml><?xml version="1.0" encoding="utf-8"?>
<comments xmlns="http://schemas.openxmlformats.org/spreadsheetml/2006/main">
  <authors>
    <author>Paola Valvo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Paola Valvo:</t>
        </r>
        <r>
          <rPr>
            <sz val="9"/>
            <color indexed="81"/>
            <rFont val="Tahoma"/>
            <family val="2"/>
          </rPr>
          <t xml:space="preserve">
non si tratta di un vero e proprio ordine, ma di una mail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Paola Valvo:</t>
        </r>
        <r>
          <rPr>
            <sz val="9"/>
            <color indexed="81"/>
            <rFont val="Tahoma"/>
            <family val="2"/>
          </rPr>
          <t xml:space="preserve">
protocollo relativo all'appendice di proroga</t>
        </r>
      </text>
    </comment>
  </commentList>
</comments>
</file>

<file path=xl/sharedStrings.xml><?xml version="1.0" encoding="utf-8"?>
<sst xmlns="http://schemas.openxmlformats.org/spreadsheetml/2006/main" count="1981" uniqueCount="1290">
  <si>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</si>
  <si>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</si>
  <si>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</si>
  <si>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</si>
  <si>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</si>
  <si>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</si>
  <si>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</si>
  <si>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</si>
  <si>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</si>
  <si>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</si>
  <si>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</si>
  <si>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</si>
  <si>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</si>
  <si>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</si>
  <si>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</si>
  <si>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</si>
  <si>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</si>
  <si>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</si>
  <si>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</si>
  <si>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</si>
  <si>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</si>
  <si>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</si>
  <si>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</si>
  <si>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</si>
  <si>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</si>
  <si>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</si>
  <si>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</si>
  <si>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</si>
  <si>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</si>
  <si>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</si>
  <si>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</si>
  <si>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</si>
  <si>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</si>
  <si>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</si>
  <si>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</si>
  <si>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</si>
  <si>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</si>
  <si>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</si>
  <si>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</si>
  <si>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</si>
  <si>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</si>
  <si>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</si>
  <si>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</si>
  <si>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</si>
  <si>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</si>
  <si>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</si>
  <si>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</si>
  <si>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</si>
  <si>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</si>
  <si>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</si>
  <si>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</si>
  <si>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</si>
  <si>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</si>
  <si>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</si>
  <si>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</si>
  <si>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</si>
  <si>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</si>
  <si>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</si>
  <si>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</si>
  <si>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</si>
  <si>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</si>
  <si>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</si>
  <si>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</si>
  <si>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</si>
  <si>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</si>
  <si>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</si>
  <si>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</si>
  <si>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</si>
  <si>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</si>
  <si>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</si>
  <si>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</si>
  <si>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</si>
  <si>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</si>
  <si>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</si>
  <si>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</si>
  <si>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</si>
  <si>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</si>
  <si>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</si>
  <si>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</si>
  <si>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</si>
  <si>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</si>
  <si>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</si>
  <si>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</si>
  <si>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</si>
  <si>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</si>
  <si>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</si>
  <si>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</si>
  <si>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</si>
  <si>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</si>
  <si>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</si>
  <si>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</si>
  <si>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</si>
  <si>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</si>
  <si>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</si>
  <si>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</si>
  <si>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</si>
  <si>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</si>
  <si>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</si>
  <si>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</si>
  <si>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</si>
  <si>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</si>
  <si>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</si>
  <si>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</si>
  <si>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</si>
  <si>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</si>
  <si>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</si>
  <si>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</si>
  <si>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</si>
  <si>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</si>
  <si>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</si>
  <si>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</si>
  <si>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</si>
  <si>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</si>
  <si>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</si>
  <si>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</si>
  <si>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</si>
  <si>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</si>
  <si>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</si>
  <si>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</si>
  <si>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</si>
  <si>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</si>
  <si>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</si>
  <si>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</si>
  <si>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</si>
  <si>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</si>
  <si>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</si>
  <si>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</si>
  <si>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</si>
  <si>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</si>
  <si>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</si>
  <si>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</si>
  <si>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</si>
  <si>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</si>
  <si>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</si>
  <si>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</si>
  <si>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</si>
  <si>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</si>
  <si>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</si>
  <si>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</si>
  <si>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</si>
  <si>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</si>
  <si>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</si>
  <si>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</si>
  <si>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</si>
  <si>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</si>
  <si>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</si>
  <si>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</si>
  <si>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</si>
  <si>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</si>
  <si>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</si>
  <si>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</si>
  <si>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</si>
  <si>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</si>
  <si>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</si>
  <si>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</si>
  <si>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</si>
  <si>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</si>
  <si>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</si>
  <si>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</si>
  <si>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</si>
  <si>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</si>
  <si>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</si>
  <si>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</si>
  <si>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</si>
  <si>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</si>
  <si>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</si>
  <si>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</si>
  <si>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</si>
  <si>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</si>
  <si>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</si>
  <si>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</si>
  <si>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</si>
  <si>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</si>
  <si>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</si>
  <si>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</si>
  <si>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</si>
  <si>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</si>
  <si>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</si>
  <si>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</si>
  <si>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</si>
  <si>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</si>
  <si>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</si>
  <si>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</si>
  <si>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</si>
  <si>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</si>
  <si>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</si>
  <si>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</si>
  <si>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</si>
  <si>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</si>
  <si>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</si>
  <si>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</si>
  <si>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</si>
  <si>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</si>
  <si>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</si>
  <si>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</si>
  <si>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</si>
  <si>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</si>
  <si>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</si>
  <si>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</si>
  <si>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</si>
  <si>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</si>
  <si>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</si>
  <si>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</si>
  <si>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</si>
  <si>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</si>
  <si>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</t>
    </r>
    <r>
      <rPr>
        <sz val="8"/>
        <rFont val="Arial"/>
        <family val="2"/>
      </rPr>
      <t>Ordine n. 48 del 03/03/2021</t>
    </r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</si>
  <si>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</si>
  <si>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</si>
  <si>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</si>
  <si>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</si>
  <si>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</si>
  <si>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</si>
  <si>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</si>
  <si>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</si>
  <si>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</si>
  <si>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</si>
  <si>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</si>
  <si>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</si>
  <si>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</si>
  <si>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</si>
  <si>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</si>
  <si>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</si>
  <si>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</si>
  <si>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</si>
  <si>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</si>
  <si>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</si>
  <si>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</si>
  <si>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</si>
  <si>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</si>
  <si>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</si>
  <si>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</si>
  <si>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</si>
  <si>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</si>
  <si>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</si>
  <si>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</si>
  <si>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</si>
  <si>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</si>
  <si>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</si>
  <si>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</si>
  <si>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</si>
  <si>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</si>
  <si>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</si>
  <si>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</si>
  <si>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</si>
  <si>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</si>
  <si>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</si>
  <si>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</si>
  <si>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</si>
  <si>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</si>
  <si>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</si>
  <si>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</si>
  <si>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</si>
  <si>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</si>
  <si>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</si>
  <si>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</si>
  <si>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</si>
  <si>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</si>
  <si>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</si>
  <si>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</si>
  <si>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</si>
  <si>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</si>
  <si>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</si>
  <si>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</si>
  <si>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</si>
  <si>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</si>
  <si>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</si>
  <si>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</si>
  <si>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</si>
  <si>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</si>
  <si>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</si>
  <si>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</si>
  <si>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</si>
  <si>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</si>
  <si>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</si>
  <si>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</si>
  <si>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</si>
  <si>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</si>
  <si>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</si>
  <si>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</si>
  <si>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</si>
  <si>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</si>
  <si>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</si>
  <si>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</si>
  <si>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</si>
  <si>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</si>
  <si>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</si>
  <si>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Ordine n. 60 del 16/03/2021</t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</si>
  <si>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</si>
  <si>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</si>
  <si>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</si>
  <si>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</si>
  <si>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</si>
  <si>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</si>
  <si>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</si>
  <si>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</si>
  <si>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</si>
  <si>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</si>
  <si>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</si>
  <si>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</si>
  <si>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</si>
  <si>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</si>
  <si>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</si>
  <si>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</si>
  <si>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</si>
  <si>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</si>
  <si>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</si>
  <si>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</si>
  <si>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</si>
  <si>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</si>
  <si>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</si>
  <si>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</si>
  <si>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</si>
  <si>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</si>
  <si>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</si>
  <si>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</si>
  <si>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</si>
  <si>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</si>
  <si>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</si>
  <si>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</si>
  <si>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</si>
  <si>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</si>
  <si>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</si>
  <si>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</si>
  <si>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</si>
  <si>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</si>
  <si>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</si>
  <si>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</si>
  <si>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</si>
  <si>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</si>
  <si>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</si>
  <si>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</si>
  <si>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</si>
  <si>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</si>
  <si>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</si>
  <si>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</si>
  <si>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</si>
  <si>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</si>
  <si>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</si>
  <si>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</si>
  <si>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</si>
  <si>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</si>
  <si>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</si>
  <si>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</si>
  <si>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</si>
  <si>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</si>
  <si>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</si>
  <si>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</si>
  <si>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</si>
  <si>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</si>
  <si>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</si>
  <si>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</si>
  <si>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</si>
  <si>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</si>
  <si>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</si>
  <si>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</si>
  <si>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</si>
  <si>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</si>
  <si>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</si>
  <si>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</si>
  <si>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</si>
  <si>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</si>
  <si>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</si>
  <si>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</si>
  <si>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</si>
  <si>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</si>
  <si>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</si>
  <si>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</si>
  <si>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</si>
  <si>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</si>
  <si>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</si>
  <si>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</si>
  <si>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</si>
  <si>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</si>
  <si>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</si>
  <si>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</si>
  <si>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</si>
  <si>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</si>
  <si>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</si>
  <si>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</si>
  <si>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</si>
  <si>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</si>
  <si>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</si>
  <si>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</si>
  <si>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</si>
  <si>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</si>
  <si>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</si>
  <si>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</si>
  <si>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</si>
  <si>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</si>
  <si>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</si>
  <si>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</si>
  <si>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</si>
  <si>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</si>
  <si>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</si>
  <si>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</si>
  <si>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</si>
  <si>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</si>
  <si>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</si>
  <si>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</si>
  <si>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</si>
  <si>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</si>
  <si>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</si>
  <si>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</si>
  <si>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</si>
  <si>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</si>
  <si>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</si>
  <si>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</si>
  <si>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</si>
  <si>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</si>
  <si>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</si>
  <si>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</si>
  <si>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</si>
  <si>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</si>
  <si>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</si>
  <si>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</si>
  <si>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</si>
  <si>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</si>
  <si>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</si>
  <si>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</si>
  <si>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</si>
  <si>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</si>
  <si>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</si>
  <si>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</si>
  <si>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</si>
  <si>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</si>
  <si>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</si>
  <si>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</si>
  <si>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</si>
  <si>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</si>
  <si>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</si>
  <si>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</si>
  <si>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</si>
  <si>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</si>
  <si>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</si>
  <si>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</si>
  <si>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</si>
  <si>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</si>
  <si>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</si>
  <si>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</si>
  <si>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</si>
  <si>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</si>
  <si>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</si>
  <si>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</si>
  <si>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</si>
  <si>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</si>
  <si>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</si>
  <si>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</si>
  <si>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</si>
  <si>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</si>
  <si>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</si>
  <si>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</si>
  <si>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</si>
  <si>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</si>
  <si>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</si>
  <si>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</si>
  <si>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</si>
  <si>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</si>
  <si>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</si>
  <si>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</si>
  <si>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</si>
  <si>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</si>
  <si>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</si>
  <si>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</si>
  <si>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</si>
  <si>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</si>
  <si>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</si>
  <si>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</si>
  <si>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</si>
  <si>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</si>
  <si>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</si>
  <si>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</si>
  <si>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</si>
  <si>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</si>
  <si>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</si>
  <si>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</si>
  <si>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</si>
  <si>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</si>
  <si>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</si>
  <si>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</si>
  <si>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</si>
  <si>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</si>
  <si>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</si>
  <si>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</si>
  <si>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</si>
  <si>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</si>
  <si>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</si>
  <si>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</si>
  <si>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</si>
  <si>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</si>
  <si>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</si>
  <si>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</si>
  <si>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</si>
  <si>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</si>
  <si>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</si>
  <si>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</si>
  <si>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</si>
  <si>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</si>
  <si>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</si>
  <si>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</si>
  <si>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</si>
  <si>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</si>
  <si>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</si>
  <si>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</si>
  <si>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</si>
  <si>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</si>
  <si>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</si>
  <si>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</si>
  <si>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</si>
  <si>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</si>
  <si>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</si>
  <si>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</si>
  <si>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</si>
  <si>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</si>
  <si>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</si>
  <si>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</si>
  <si>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</si>
  <si>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</si>
  <si>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</si>
  <si>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</si>
  <si>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</si>
  <si>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</si>
  <si>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</si>
  <si>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</si>
  <si>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</si>
  <si>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</si>
  <si>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</si>
  <si>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</si>
  <si>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</si>
  <si>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</si>
  <si>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</si>
  <si>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</si>
  <si>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</si>
  <si>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</si>
  <si>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</si>
  <si>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</si>
  <si>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</si>
  <si>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</si>
  <si>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</si>
  <si>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</si>
  <si>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</si>
  <si>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</si>
  <si>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</si>
  <si>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</si>
  <si>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</si>
  <si>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</si>
  <si>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</si>
  <si>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</si>
  <si>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</si>
  <si>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</si>
  <si>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</si>
  <si>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</si>
  <si>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</si>
  <si>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</si>
  <si>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</si>
  <si>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</si>
  <si>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</si>
  <si>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</si>
  <si>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</si>
  <si>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</si>
  <si>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</si>
  <si>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</si>
  <si>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</si>
  <si>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</si>
  <si>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</si>
  <si>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</si>
  <si>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</si>
  <si>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</si>
  <si>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</si>
  <si>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</si>
  <si>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</si>
  <si>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</si>
  <si>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</si>
  <si>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</si>
  <si>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</si>
  <si>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</si>
  <si>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</si>
  <si>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</si>
  <si>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</si>
  <si>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</si>
  <si>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</si>
  <si>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</si>
  <si>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</si>
  <si>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</si>
  <si>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</si>
  <si>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</si>
  <si>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</si>
  <si>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</si>
  <si>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</si>
  <si>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</si>
  <si>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</si>
  <si>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</si>
  <si>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</si>
  <si>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</si>
  <si>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</si>
  <si>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</si>
  <si>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</si>
  <si>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</si>
  <si>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</si>
  <si>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</si>
  <si>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</si>
  <si>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</si>
  <si>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</si>
  <si>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</si>
  <si>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</si>
  <si>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</si>
  <si>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</si>
  <si>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</si>
  <si>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</si>
  <si>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</si>
  <si>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</si>
  <si>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</si>
  <si>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</si>
  <si>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</si>
  <si>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</si>
  <si>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</si>
  <si>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</si>
  <si>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</si>
  <si>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</si>
  <si>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</si>
  <si>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</si>
  <si>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</si>
  <si>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</si>
  <si>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</si>
  <si>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</si>
  <si>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</si>
  <si>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</si>
  <si>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</si>
  <si>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</si>
  <si>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</si>
  <si>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</si>
  <si>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</si>
  <si>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</si>
  <si>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</si>
  <si>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</si>
  <si>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</si>
  <si>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</si>
  <si>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</si>
  <si>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</si>
  <si>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</si>
  <si>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</si>
  <si>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</si>
  <si>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</si>
  <si>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</si>
  <si>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</si>
  <si>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</si>
  <si>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</si>
  <si>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</si>
  <si>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</si>
  <si>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</si>
  <si>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</si>
  <si>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</si>
  <si>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</si>
  <si>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</si>
  <si>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</si>
  <si>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</si>
  <si>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</si>
  <si>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</si>
  <si>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</si>
  <si>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</si>
  <si>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</si>
  <si>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</si>
  <si>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</si>
  <si>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</si>
  <si>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</si>
  <si>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</si>
  <si>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</si>
  <si>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</si>
  <si>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</si>
  <si>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</si>
  <si>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</si>
  <si>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</si>
  <si>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</si>
  <si>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</si>
  <si>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</si>
  <si>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</si>
  <si>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</si>
  <si>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</si>
  <si>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</si>
  <si>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</si>
  <si>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</si>
  <si>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</si>
  <si>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</si>
  <si>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</si>
  <si>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</si>
  <si>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</si>
  <si>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</si>
  <si>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</si>
  <si>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</si>
  <si>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</si>
  <si>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</si>
  <si>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</si>
  <si>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</si>
  <si>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</si>
  <si>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</si>
  <si>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</si>
  <si>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</si>
  <si>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</si>
  <si>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</si>
  <si>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</si>
  <si>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</si>
  <si>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</si>
  <si>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</si>
  <si>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</si>
  <si>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</si>
  <si>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</si>
  <si>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</si>
  <si>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</si>
  <si>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</si>
  <si>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</si>
  <si>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</si>
  <si>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</si>
  <si>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</si>
  <si>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</si>
  <si>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</si>
  <si>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</si>
  <si>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</si>
  <si>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</si>
  <si>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</si>
  <si>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</si>
  <si>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</si>
  <si>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</si>
  <si>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</si>
  <si>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</si>
  <si>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</si>
  <si>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</si>
  <si>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</si>
  <si>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</si>
  <si>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</si>
  <si>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</si>
  <si>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</si>
  <si>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</si>
  <si>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</si>
  <si>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</si>
  <si>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</si>
  <si>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</si>
  <si>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</si>
  <si>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</si>
  <si>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</si>
  <si>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</si>
  <si>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</si>
  <si>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</si>
  <si>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</si>
  <si>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</si>
  <si>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</si>
  <si>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</si>
  <si>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</si>
  <si>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</si>
  <si>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</si>
  <si>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</si>
  <si>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</si>
  <si>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</si>
  <si>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</si>
  <si>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</si>
  <si>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</si>
  <si>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</si>
  <si>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</si>
  <si>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</si>
  <si>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</si>
  <si>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</si>
  <si>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</si>
  <si>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</si>
  <si>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</si>
  <si>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</si>
  <si>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</si>
  <si>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</si>
  <si>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</si>
  <si>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</si>
  <si>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</si>
  <si>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</si>
  <si>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</si>
  <si>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</si>
  <si>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</si>
  <si>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</si>
  <si>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</si>
  <si>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</si>
  <si>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</si>
  <si>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</si>
  <si>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</si>
  <si>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</si>
  <si>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</si>
  <si>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</si>
  <si>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</si>
  <si>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</si>
  <si>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</si>
  <si>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</si>
  <si>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</si>
  <si>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</si>
  <si>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</si>
  <si>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</si>
  <si>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</si>
  <si>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</si>
  <si>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>BP Italia
F.lli Magni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</si>
  <si>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</si>
  <si>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</si>
  <si>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</si>
  <si>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</si>
  <si>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</si>
  <si>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</si>
  <si>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</si>
  <si>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</si>
  <si>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</si>
  <si>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</si>
  <si>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</si>
  <si>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</si>
  <si>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</si>
  <si>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</si>
  <si>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</si>
  <si>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</si>
  <si>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</si>
  <si>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</si>
  <si>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</si>
  <si>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</si>
  <si>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</si>
  <si>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</si>
  <si>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</si>
  <si>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</si>
  <si>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</si>
  <si>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</si>
  <si>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</si>
  <si>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</si>
  <si>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</si>
  <si>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</si>
  <si>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</si>
  <si>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</si>
  <si>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</si>
  <si>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</si>
  <si>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</si>
  <si>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</si>
  <si>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</si>
  <si>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</si>
  <si>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</si>
  <si>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</si>
  <si>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</si>
  <si>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</si>
  <si>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</si>
  <si>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</si>
  <si>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</si>
  <si>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</si>
  <si>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</si>
  <si>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</si>
  <si>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</si>
  <si>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</si>
  <si>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</si>
  <si>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</si>
  <si>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</si>
  <si>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</si>
  <si>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</si>
  <si>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</si>
  <si>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</si>
  <si>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</si>
  <si>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</si>
  <si>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</si>
  <si>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</si>
  <si>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</si>
  <si>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</si>
  <si>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</si>
  <si>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</si>
  <si>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</si>
  <si>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</si>
  <si>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</si>
  <si>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</si>
  <si>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</si>
  <si>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</si>
  <si>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</si>
  <si>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</si>
  <si>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</si>
  <si>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</si>
  <si>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</si>
  <si>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</si>
  <si>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</si>
  <si>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</si>
  <si>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</si>
  <si>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</si>
  <si>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</si>
  <si>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</si>
  <si>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</si>
  <si>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</si>
  <si>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</si>
  <si>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</si>
  <si>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</si>
  <si>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</si>
  <si>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</si>
  <si>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</si>
  <si>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</si>
  <si>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</si>
  <si>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</si>
  <si>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</si>
  <si>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</si>
  <si>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</si>
  <si>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</si>
  <si>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</si>
  <si>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</si>
  <si>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</si>
  <si>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</si>
  <si>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</si>
  <si>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</si>
  <si>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</si>
  <si>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</si>
  <si>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</si>
  <si>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</si>
  <si>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</si>
  <si>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</si>
  <si>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</si>
  <si>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</si>
  <si>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</si>
  <si>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</si>
  <si>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</si>
  <si>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</si>
  <si>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</si>
  <si>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</si>
  <si>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</si>
  <si>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</si>
  <si>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</si>
  <si>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</si>
  <si>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</si>
  <si>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</si>
  <si>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</si>
  <si>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</si>
  <si>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</si>
  <si>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</si>
  <si>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</si>
  <si>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</si>
  <si>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</si>
  <si>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</si>
  <si>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</si>
  <si>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</si>
  <si>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</si>
  <si>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</si>
  <si>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</si>
  <si>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</si>
  <si>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</si>
  <si>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</si>
  <si>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</si>
  <si>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</si>
  <si>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</si>
  <si>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</si>
  <si>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</si>
  <si>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</si>
  <si>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</si>
  <si>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</si>
  <si>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</si>
  <si>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</si>
  <si>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</si>
  <si>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</si>
  <si>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</si>
  <si>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</si>
  <si>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</si>
  <si>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</si>
  <si>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</si>
  <si>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</si>
  <si>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</si>
  <si>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</si>
  <si>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</si>
  <si>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</si>
  <si>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</si>
  <si>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</si>
  <si>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</si>
  <si>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</si>
  <si>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</si>
  <si>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</si>
  <si>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</si>
  <si>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</si>
  <si>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</si>
  <si>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</si>
  <si>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</si>
  <si>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</si>
  <si>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</si>
  <si>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</si>
  <si>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</si>
  <si>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</si>
  <si>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</si>
  <si>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</si>
  <si>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</si>
  <si>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</si>
  <si>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</si>
  <si>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</si>
  <si>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</si>
  <si>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</si>
  <si>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</si>
  <si>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</si>
  <si>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</si>
  <si>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</si>
  <si>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</si>
  <si>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</si>
  <si>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</si>
  <si>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</si>
  <si>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</si>
  <si>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</si>
  <si>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</si>
  <si>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</si>
  <si>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</si>
  <si>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</si>
  <si>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</si>
  <si>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</si>
  <si>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</si>
  <si>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</si>
  <si>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</si>
  <si>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</si>
  <si>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</si>
  <si>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</si>
  <si>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</si>
  <si>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</si>
  <si>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</si>
  <si>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</si>
  <si>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</si>
  <si>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</si>
  <si>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</si>
  <si>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</si>
  <si>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</si>
  <si>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</si>
  <si>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</si>
  <si>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</si>
  <si>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</si>
  <si>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</si>
  <si>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</si>
  <si>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</si>
  <si>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</si>
  <si>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</si>
  <si>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</si>
  <si>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</si>
  <si>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</si>
  <si>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</si>
  <si>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</si>
  <si>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</si>
  <si>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</si>
  <si>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</si>
  <si>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</si>
  <si>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</si>
  <si>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</si>
  <si>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</si>
  <si>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</si>
  <si>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</si>
  <si>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</si>
  <si>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</si>
  <si>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</si>
  <si>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</si>
  <si>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</si>
  <si>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</si>
  <si>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</si>
  <si>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</si>
  <si>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</si>
  <si>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</si>
  <si>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</si>
  <si>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</si>
  <si>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</si>
  <si>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</si>
  <si>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</si>
  <si>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</si>
  <si>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</si>
  <si>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</si>
  <si>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</si>
  <si>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</si>
  <si>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</si>
  <si>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</si>
  <si>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</si>
  <si>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</si>
  <si>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</si>
  <si>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</si>
  <si>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</si>
  <si>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</si>
  <si>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</si>
  <si>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</si>
  <si>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</si>
  <si>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</si>
  <si>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</si>
  <si>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</si>
  <si>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</si>
  <si>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</si>
  <si>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</si>
  <si>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</si>
  <si>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</si>
  <si>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</si>
  <si>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</si>
  <si>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</si>
  <si>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</si>
  <si>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</si>
  <si>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</si>
  <si>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</si>
  <si>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</si>
  <si>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</si>
  <si>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</si>
  <si>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</si>
  <si>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</si>
  <si>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</si>
  <si>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</si>
  <si>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</si>
  <si>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</si>
  <si>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</si>
  <si>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</si>
  <si>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</si>
  <si>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</si>
  <si>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</si>
  <si>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</si>
  <si>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</si>
  <si>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</si>
  <si>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</si>
  <si>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</si>
  <si>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</si>
  <si>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</si>
  <si>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</si>
  <si>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</si>
  <si>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</si>
  <si>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</si>
  <si>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</si>
  <si>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</si>
  <si>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</si>
  <si>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</si>
  <si>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</si>
  <si>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</si>
  <si>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</si>
  <si>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</si>
  <si>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</si>
  <si>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</si>
  <si>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</si>
  <si>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</si>
  <si>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</si>
  <si>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</si>
  <si>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</si>
  <si>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</si>
  <si>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</si>
  <si>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</si>
  <si>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</si>
  <si>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</si>
  <si>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</si>
  <si>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</si>
  <si>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</si>
  <si>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</si>
  <si>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</si>
  <si>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</si>
  <si>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</si>
  <si>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</si>
  <si>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</si>
  <si>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</si>
  <si>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</si>
  <si>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</si>
  <si>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</si>
  <si>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</si>
  <si>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</si>
  <si>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</si>
  <si>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</si>
  <si>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</si>
  <si>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</si>
  <si>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</si>
  <si>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</si>
  <si>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</si>
  <si>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</si>
  <si>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</si>
  <si>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</si>
  <si>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</si>
  <si>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</si>
  <si>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</si>
  <si>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</si>
  <si>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</si>
  <si>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</si>
  <si>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</si>
  <si>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</si>
  <si>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</si>
  <si>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</si>
  <si>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</si>
  <si>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</si>
  <si>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</si>
  <si>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</si>
  <si>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</si>
  <si>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</si>
  <si>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</si>
  <si>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</si>
  <si>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</si>
  <si>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</si>
  <si>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</si>
  <si>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</si>
  <si>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</si>
  <si>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</si>
  <si>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</si>
  <si>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</si>
  <si>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</si>
  <si>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</si>
  <si>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</si>
  <si>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</si>
  <si>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</si>
  <si>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</si>
  <si>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</si>
  <si>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</si>
  <si>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</si>
  <si>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</si>
  <si>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</si>
  <si>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</si>
  <si>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</si>
  <si>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</si>
  <si>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</si>
  <si>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</si>
  <si>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</si>
  <si>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</si>
  <si>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</si>
  <si>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</si>
  <si>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</si>
  <si>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</si>
  <si>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</si>
  <si>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</si>
  <si>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</si>
  <si>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</si>
  <si>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</si>
  <si>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</si>
  <si>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</si>
  <si>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</si>
  <si>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</si>
  <si>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</si>
  <si>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</si>
  <si>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</si>
  <si>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</si>
  <si>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</si>
  <si>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</si>
  <si>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</si>
  <si>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</si>
  <si>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</si>
  <si>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</si>
  <si>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</si>
  <si>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</si>
  <si>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</si>
  <si>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</si>
  <si>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</si>
  <si>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</si>
  <si>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</si>
  <si>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</si>
  <si>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</si>
  <si>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</si>
  <si>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</si>
  <si>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</si>
  <si>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</si>
  <si>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</si>
  <si>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</si>
  <si>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</si>
  <si>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</si>
  <si>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</si>
  <si>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</si>
  <si>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</si>
  <si>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</si>
  <si>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</si>
  <si>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</si>
  <si>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</si>
  <si>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</si>
  <si>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</si>
  <si>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</si>
  <si>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</si>
  <si>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</si>
  <si>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</si>
  <si>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</si>
  <si>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</si>
  <si>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</si>
  <si>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</si>
  <si>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</si>
  <si>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</si>
  <si>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</si>
  <si>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</si>
  <si>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</si>
  <si>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</si>
  <si>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</si>
  <si>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</si>
  <si>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</si>
  <si>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</si>
  <si>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</si>
  <si>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</si>
  <si>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</si>
  <si>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</si>
  <si>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</si>
  <si>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</si>
  <si>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</si>
  <si>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</si>
  <si>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</si>
  <si>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</si>
  <si>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</si>
  <si>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</si>
  <si>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</si>
  <si>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</si>
  <si>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</si>
  <si>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</si>
  <si>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</si>
  <si>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</si>
  <si>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</si>
  <si>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</si>
  <si>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</si>
  <si>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</si>
  <si>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</si>
  <si>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</si>
  <si>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</si>
  <si>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</si>
  <si>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</si>
  <si>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</si>
  <si>
    <t>Urbitek Srl                 
Park Service Srl</t>
  </si>
  <si>
    <t>Monti Enzo       Pasquariello Vincenzino</t>
  </si>
  <si>
    <t>Fornitura materiale edile (ordine aperto)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</si>
</sst>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10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2"/>
  <sheetViews>
    <sheetView tabSelected="1" zoomScale="110" zoomScaleNormal="110" workbookViewId="0">
      <selection activeCell="J16" sqref="J16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6.140625" style="1" customWidth="1"/>
    <col min="15" max="16384" width="21.5703125" style="1"/>
  </cols>
  <sheetData>
    <row r="1" spans="1:15" ht="12.75" x14ac:dyDescent="0.25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7" t="s">
        <v>6</v>
      </c>
      <c r="H2" s="78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>
        <f>10970.21*3</f>
        <v>32910.629999999997</v>
      </c>
      <c r="M4" s="24" t="s">
        <v>673</v>
      </c>
      <c r="N4" s="62" t="s">
        <v>672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296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288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297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120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298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121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299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300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93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301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302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651</v>
      </c>
      <c r="N12" s="27" t="s">
        <v>650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204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303</v>
      </c>
      <c r="N13" s="27" t="s">
        <v>285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304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305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306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119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307</v>
      </c>
      <c r="N18" s="27" t="s">
        <v>87</v>
      </c>
      <c r="O18" s="54"/>
    </row>
    <row r="19" spans="1:15" ht="25.5" customHeight="1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1287</v>
      </c>
      <c r="G19" s="26" t="s">
        <v>90</v>
      </c>
      <c r="H19" s="15" t="s">
        <v>91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308</v>
      </c>
      <c r="N19" s="27" t="s">
        <v>92</v>
      </c>
      <c r="O19" s="54"/>
    </row>
    <row r="20" spans="1:15" x14ac:dyDescent="0.2">
      <c r="A20" s="33" t="s">
        <v>94</v>
      </c>
      <c r="B20" s="31">
        <v>44222</v>
      </c>
      <c r="C20" s="26" t="s">
        <v>95</v>
      </c>
      <c r="D20" s="26" t="s">
        <v>16</v>
      </c>
      <c r="E20" s="26" t="s">
        <v>15</v>
      </c>
      <c r="F20" s="26"/>
      <c r="G20" s="26" t="s">
        <v>96</v>
      </c>
      <c r="H20" s="15" t="s">
        <v>97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658</v>
      </c>
      <c r="N20" s="27" t="s">
        <v>657</v>
      </c>
      <c r="O20" s="54"/>
    </row>
    <row r="21" spans="1:15" ht="22.5" x14ac:dyDescent="0.25">
      <c r="A21" s="30" t="s">
        <v>98</v>
      </c>
      <c r="B21" s="31">
        <v>44223</v>
      </c>
      <c r="C21" s="26" t="s">
        <v>99</v>
      </c>
      <c r="D21" s="26" t="s">
        <v>100</v>
      </c>
      <c r="E21" s="26" t="s">
        <v>24</v>
      </c>
      <c r="F21" s="26" t="s">
        <v>124</v>
      </c>
      <c r="G21" s="26" t="s">
        <v>122</v>
      </c>
      <c r="H21" s="15" t="s">
        <v>123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125</v>
      </c>
      <c r="N21" s="27" t="s">
        <v>106</v>
      </c>
      <c r="O21" s="54"/>
    </row>
    <row r="22" spans="1:15" ht="22.5" x14ac:dyDescent="0.25">
      <c r="A22" s="38" t="s">
        <v>102</v>
      </c>
      <c r="B22" s="39">
        <v>44223</v>
      </c>
      <c r="C22" s="40" t="s">
        <v>103</v>
      </c>
      <c r="D22" s="40" t="s">
        <v>23</v>
      </c>
      <c r="E22" s="57" t="s">
        <v>24</v>
      </c>
      <c r="F22" s="57" t="s">
        <v>1288</v>
      </c>
      <c r="G22" s="40" t="s">
        <v>104</v>
      </c>
      <c r="H22" s="41" t="s">
        <v>105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289</v>
      </c>
      <c r="N22" s="57" t="s">
        <v>101</v>
      </c>
      <c r="O22" s="54"/>
    </row>
    <row r="23" spans="1:15" x14ac:dyDescent="0.2">
      <c r="A23" s="29" t="s">
        <v>107</v>
      </c>
      <c r="B23" s="31">
        <v>44228</v>
      </c>
      <c r="C23" s="29" t="s">
        <v>113</v>
      </c>
      <c r="D23" s="26" t="s">
        <v>35</v>
      </c>
      <c r="E23" s="26" t="s">
        <v>15</v>
      </c>
      <c r="F23" s="26"/>
      <c r="G23" s="26" t="s">
        <v>90</v>
      </c>
      <c r="H23" s="15" t="s">
        <v>91</v>
      </c>
      <c r="I23" s="37">
        <v>7920</v>
      </c>
      <c r="J23" s="25">
        <v>44197</v>
      </c>
      <c r="K23" s="25">
        <v>44227</v>
      </c>
      <c r="L23" s="24">
        <f>1050+660+390+525+660+660+660+660+660</f>
        <v>5925</v>
      </c>
      <c r="M23" s="24" t="s">
        <v>290</v>
      </c>
      <c r="N23" s="27" t="s">
        <v>108</v>
      </c>
      <c r="O23" s="54"/>
    </row>
    <row r="24" spans="1:15" x14ac:dyDescent="0.2">
      <c r="A24" s="33" t="s">
        <v>109</v>
      </c>
      <c r="B24" s="31">
        <v>44228</v>
      </c>
      <c r="C24" s="26" t="s">
        <v>114</v>
      </c>
      <c r="D24" s="26" t="s">
        <v>23</v>
      </c>
      <c r="E24" s="26" t="s">
        <v>15</v>
      </c>
      <c r="F24" s="26"/>
      <c r="G24" s="26" t="s">
        <v>110</v>
      </c>
      <c r="H24" s="15" t="s">
        <v>111</v>
      </c>
      <c r="I24" s="37">
        <v>6500</v>
      </c>
      <c r="J24" s="25">
        <v>44245</v>
      </c>
      <c r="K24" s="25">
        <v>44245</v>
      </c>
      <c r="L24" s="24">
        <v>6500</v>
      </c>
      <c r="M24" s="24" t="s">
        <v>336</v>
      </c>
      <c r="N24" s="27" t="s">
        <v>112</v>
      </c>
      <c r="O24" s="54"/>
    </row>
    <row r="25" spans="1:15" x14ac:dyDescent="0.25">
      <c r="A25" s="30" t="s">
        <v>126</v>
      </c>
      <c r="B25" s="31">
        <v>44230</v>
      </c>
      <c r="C25" s="26" t="s">
        <v>127</v>
      </c>
      <c r="D25" s="26" t="s">
        <v>23</v>
      </c>
      <c r="E25" s="26" t="s">
        <v>15</v>
      </c>
      <c r="F25" s="26"/>
      <c r="G25" s="26" t="s">
        <v>128</v>
      </c>
      <c r="H25" s="15" t="s">
        <v>129</v>
      </c>
      <c r="I25" s="37">
        <v>4050</v>
      </c>
      <c r="J25" s="25">
        <v>44251</v>
      </c>
      <c r="K25" s="25">
        <v>44253</v>
      </c>
      <c r="L25" s="24">
        <v>4050</v>
      </c>
      <c r="M25" s="24" t="s">
        <v>291</v>
      </c>
      <c r="N25" s="27" t="s">
        <v>659</v>
      </c>
      <c r="O25" s="54"/>
    </row>
    <row r="26" spans="1:15" ht="22.5" x14ac:dyDescent="0.25">
      <c r="A26" s="30" t="s">
        <v>130</v>
      </c>
      <c r="B26" s="31">
        <v>44230</v>
      </c>
      <c r="C26" s="26" t="s">
        <v>132</v>
      </c>
      <c r="D26" s="26" t="s">
        <v>131</v>
      </c>
      <c r="E26" s="40" t="s">
        <v>24</v>
      </c>
      <c r="F26" s="26" t="s">
        <v>134</v>
      </c>
      <c r="G26" s="26" t="s">
        <v>133</v>
      </c>
      <c r="H26" s="15" t="s">
        <v>135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292</v>
      </c>
      <c r="N26" s="27" t="s">
        <v>136</v>
      </c>
      <c r="O26" s="54"/>
    </row>
    <row r="27" spans="1:15" ht="22.5" x14ac:dyDescent="0.25">
      <c r="A27" s="30" t="s">
        <v>137</v>
      </c>
      <c r="B27" s="31">
        <v>44230</v>
      </c>
      <c r="C27" s="26" t="s">
        <v>138</v>
      </c>
      <c r="D27" s="26" t="s">
        <v>16</v>
      </c>
      <c r="E27" s="26" t="s">
        <v>15</v>
      </c>
      <c r="F27" s="26"/>
      <c r="G27" s="26" t="s">
        <v>139</v>
      </c>
      <c r="H27" s="15" t="s">
        <v>140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293</v>
      </c>
      <c r="N27" s="27" t="s">
        <v>141</v>
      </c>
      <c r="O27" s="54"/>
    </row>
    <row r="28" spans="1:15" ht="22.5" x14ac:dyDescent="0.25">
      <c r="A28" s="30" t="s">
        <v>142</v>
      </c>
      <c r="B28" s="31">
        <v>44230</v>
      </c>
      <c r="C28" s="26" t="s">
        <v>143</v>
      </c>
      <c r="D28" s="26" t="s">
        <v>16</v>
      </c>
      <c r="E28" s="26" t="s">
        <v>15</v>
      </c>
      <c r="F28" s="26"/>
      <c r="G28" s="26" t="s">
        <v>139</v>
      </c>
      <c r="H28" s="15" t="s">
        <v>140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294</v>
      </c>
      <c r="N28" s="27" t="s">
        <v>144</v>
      </c>
      <c r="O28" s="54"/>
    </row>
    <row r="29" spans="1:15" ht="22.5" x14ac:dyDescent="0.2">
      <c r="A29" s="34" t="s">
        <v>115</v>
      </c>
      <c r="B29" s="31">
        <v>44230</v>
      </c>
      <c r="C29" s="26" t="s">
        <v>116</v>
      </c>
      <c r="D29" s="26" t="s">
        <v>35</v>
      </c>
      <c r="E29" s="26" t="s">
        <v>15</v>
      </c>
      <c r="F29" s="26"/>
      <c r="G29" s="26" t="s">
        <v>117</v>
      </c>
      <c r="H29" s="42" t="s">
        <v>118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309</v>
      </c>
      <c r="N29" s="27" t="s">
        <v>199</v>
      </c>
      <c r="O29" s="54"/>
    </row>
    <row r="30" spans="1:15" x14ac:dyDescent="0.2">
      <c r="A30" s="29" t="s">
        <v>145</v>
      </c>
      <c r="B30" s="31">
        <v>44236</v>
      </c>
      <c r="C30" s="26" t="s">
        <v>224</v>
      </c>
      <c r="D30" s="26" t="s">
        <v>35</v>
      </c>
      <c r="E30" s="26" t="s">
        <v>15</v>
      </c>
      <c r="F30" s="26"/>
      <c r="G30" s="26" t="s">
        <v>146</v>
      </c>
      <c r="H30" s="42" t="s">
        <v>147</v>
      </c>
      <c r="I30" s="37">
        <v>3200</v>
      </c>
      <c r="J30" s="25">
        <v>44197</v>
      </c>
      <c r="K30" s="25">
        <v>44926</v>
      </c>
      <c r="L30" s="24">
        <f>3200</f>
        <v>3200</v>
      </c>
      <c r="M30" s="24" t="s">
        <v>310</v>
      </c>
      <c r="N30" s="27" t="s">
        <v>151</v>
      </c>
      <c r="O30" s="54"/>
    </row>
    <row r="31" spans="1:15" ht="30" customHeight="1" x14ac:dyDescent="0.2">
      <c r="A31" s="33" t="s">
        <v>148</v>
      </c>
      <c r="B31" s="39">
        <v>44236</v>
      </c>
      <c r="C31" s="40" t="s">
        <v>225</v>
      </c>
      <c r="D31" s="40" t="s">
        <v>35</v>
      </c>
      <c r="E31" s="40" t="s">
        <v>24</v>
      </c>
      <c r="F31" s="40" t="s">
        <v>152</v>
      </c>
      <c r="G31" s="40" t="s">
        <v>149</v>
      </c>
      <c r="H31" s="43" t="s">
        <v>150</v>
      </c>
      <c r="I31" s="37">
        <v>10000</v>
      </c>
      <c r="J31" s="25">
        <v>44235</v>
      </c>
      <c r="K31" s="25">
        <v>44561</v>
      </c>
      <c r="L31" s="24"/>
      <c r="M31" s="24" t="s">
        <v>311</v>
      </c>
      <c r="N31" s="27" t="s">
        <v>200</v>
      </c>
      <c r="O31" s="54"/>
    </row>
    <row r="32" spans="1:15" ht="33.75" x14ac:dyDescent="0.2">
      <c r="A32" s="29" t="s">
        <v>153</v>
      </c>
      <c r="B32" s="31">
        <v>44238</v>
      </c>
      <c r="C32" s="29" t="s">
        <v>154</v>
      </c>
      <c r="D32" s="26" t="s">
        <v>16</v>
      </c>
      <c r="E32" s="57" t="s">
        <v>24</v>
      </c>
      <c r="F32" s="26" t="s">
        <v>155</v>
      </c>
      <c r="G32" s="26" t="s">
        <v>168</v>
      </c>
      <c r="H32" s="15" t="s">
        <v>169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312</v>
      </c>
      <c r="N32" s="27" t="s">
        <v>205</v>
      </c>
      <c r="O32" s="54"/>
    </row>
    <row r="33" spans="1:15" ht="22.5" x14ac:dyDescent="0.2">
      <c r="A33" s="29" t="s">
        <v>156</v>
      </c>
      <c r="B33" s="31">
        <v>44242</v>
      </c>
      <c r="C33" s="26" t="s">
        <v>157</v>
      </c>
      <c r="D33" s="26" t="s">
        <v>35</v>
      </c>
      <c r="E33" s="26" t="s">
        <v>24</v>
      </c>
      <c r="F33" s="26" t="s">
        <v>158</v>
      </c>
      <c r="G33" s="26" t="s">
        <v>159</v>
      </c>
      <c r="H33" s="42" t="s">
        <v>160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316</v>
      </c>
      <c r="N33" s="27" t="s">
        <v>165</v>
      </c>
      <c r="O33" s="54"/>
    </row>
    <row r="34" spans="1:15" ht="33.75" x14ac:dyDescent="0.2">
      <c r="A34" s="44" t="s">
        <v>161</v>
      </c>
      <c r="B34" s="39">
        <v>44242</v>
      </c>
      <c r="C34" s="40" t="s">
        <v>162</v>
      </c>
      <c r="D34" s="40" t="s">
        <v>23</v>
      </c>
      <c r="E34" s="26" t="s">
        <v>24</v>
      </c>
      <c r="F34" s="40" t="s">
        <v>337</v>
      </c>
      <c r="G34" s="40" t="s">
        <v>163</v>
      </c>
      <c r="H34" s="43" t="s">
        <v>164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664</v>
      </c>
      <c r="N34" s="57" t="s">
        <v>663</v>
      </c>
      <c r="O34" s="54"/>
    </row>
    <row r="35" spans="1:15" ht="15.75" customHeight="1" x14ac:dyDescent="0.2">
      <c r="A35" s="29" t="s">
        <v>166</v>
      </c>
      <c r="B35" s="31">
        <v>44242</v>
      </c>
      <c r="C35" s="29" t="s">
        <v>167</v>
      </c>
      <c r="D35" s="26" t="s">
        <v>16</v>
      </c>
      <c r="E35" s="26" t="s">
        <v>15</v>
      </c>
      <c r="F35" s="26"/>
      <c r="G35" s="26" t="s">
        <v>168</v>
      </c>
      <c r="H35" s="15" t="s">
        <v>169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313</v>
      </c>
      <c r="N35" s="27" t="s">
        <v>170</v>
      </c>
      <c r="O35" s="54"/>
    </row>
    <row r="36" spans="1:15" ht="12.75" customHeight="1" x14ac:dyDescent="0.2">
      <c r="A36" s="33" t="s">
        <v>179</v>
      </c>
      <c r="B36" s="31">
        <v>44244</v>
      </c>
      <c r="C36" s="26" t="s">
        <v>180</v>
      </c>
      <c r="D36" s="26" t="s">
        <v>16</v>
      </c>
      <c r="E36" s="26" t="s">
        <v>15</v>
      </c>
      <c r="F36" s="26"/>
      <c r="G36" s="45" t="s">
        <v>181</v>
      </c>
      <c r="H36" s="15" t="s">
        <v>123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295</v>
      </c>
      <c r="N36" s="27" t="s">
        <v>232</v>
      </c>
      <c r="O36" s="54"/>
    </row>
    <row r="37" spans="1:15" ht="33.75" x14ac:dyDescent="0.2">
      <c r="A37" s="29" t="s">
        <v>171</v>
      </c>
      <c r="B37" s="31">
        <v>44244</v>
      </c>
      <c r="C37" s="29" t="s">
        <v>172</v>
      </c>
      <c r="D37" s="26" t="s">
        <v>35</v>
      </c>
      <c r="E37" s="47" t="s">
        <v>44</v>
      </c>
      <c r="F37" s="26"/>
      <c r="G37" s="27" t="s">
        <v>173</v>
      </c>
      <c r="H37" s="36" t="s">
        <v>174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315</v>
      </c>
      <c r="N37" s="27" t="s">
        <v>175</v>
      </c>
      <c r="O37" s="54"/>
    </row>
    <row r="38" spans="1:15" ht="33.75" x14ac:dyDescent="0.2">
      <c r="A38" s="29" t="s">
        <v>177</v>
      </c>
      <c r="B38" s="31">
        <v>44244</v>
      </c>
      <c r="C38" s="29" t="s">
        <v>178</v>
      </c>
      <c r="D38" s="26" t="s">
        <v>35</v>
      </c>
      <c r="E38" s="47" t="s">
        <v>44</v>
      </c>
      <c r="F38" s="26"/>
      <c r="G38" s="27" t="s">
        <v>173</v>
      </c>
      <c r="H38" s="36" t="s">
        <v>174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314</v>
      </c>
      <c r="N38" s="27" t="s">
        <v>176</v>
      </c>
      <c r="O38" s="54"/>
    </row>
    <row r="39" spans="1:15" x14ac:dyDescent="0.2">
      <c r="A39" s="29" t="s">
        <v>182</v>
      </c>
      <c r="B39" s="31">
        <v>44245</v>
      </c>
      <c r="C39" s="29" t="s">
        <v>183</v>
      </c>
      <c r="D39" s="26" t="s">
        <v>23</v>
      </c>
      <c r="E39" s="26" t="s">
        <v>15</v>
      </c>
      <c r="F39" s="26"/>
      <c r="G39" s="26" t="s">
        <v>184</v>
      </c>
      <c r="H39" s="15" t="s">
        <v>185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321</v>
      </c>
      <c r="N39" s="27" t="s">
        <v>186</v>
      </c>
      <c r="O39" s="54"/>
    </row>
    <row r="40" spans="1:15" x14ac:dyDescent="0.2">
      <c r="A40" s="29" t="s">
        <v>187</v>
      </c>
      <c r="B40" s="31">
        <v>44245</v>
      </c>
      <c r="C40" s="29" t="s">
        <v>188</v>
      </c>
      <c r="D40" s="26" t="s">
        <v>23</v>
      </c>
      <c r="E40" s="26" t="s">
        <v>15</v>
      </c>
      <c r="F40" s="26"/>
      <c r="G40" s="26" t="s">
        <v>189</v>
      </c>
      <c r="H40" s="15" t="s">
        <v>190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322</v>
      </c>
      <c r="N40" s="27" t="s">
        <v>191</v>
      </c>
      <c r="O40" s="54"/>
    </row>
    <row r="41" spans="1:15" x14ac:dyDescent="0.2">
      <c r="A41" s="29" t="s">
        <v>192</v>
      </c>
      <c r="B41" s="31">
        <v>44246</v>
      </c>
      <c r="C41" s="29" t="s">
        <v>193</v>
      </c>
      <c r="D41" s="26" t="s">
        <v>35</v>
      </c>
      <c r="E41" s="26" t="s">
        <v>15</v>
      </c>
      <c r="F41" s="26"/>
      <c r="G41" s="26" t="s">
        <v>194</v>
      </c>
      <c r="H41" s="15" t="s">
        <v>197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320</v>
      </c>
      <c r="N41" s="27" t="s">
        <v>198</v>
      </c>
      <c r="O41" s="54"/>
    </row>
    <row r="42" spans="1:15" ht="22.5" x14ac:dyDescent="0.2">
      <c r="A42" s="29" t="s">
        <v>195</v>
      </c>
      <c r="B42" s="31">
        <v>44252</v>
      </c>
      <c r="C42" s="29" t="s">
        <v>196</v>
      </c>
      <c r="D42" s="26" t="s">
        <v>35</v>
      </c>
      <c r="E42" s="26" t="s">
        <v>15</v>
      </c>
      <c r="F42" s="26"/>
      <c r="G42" s="27" t="s">
        <v>236</v>
      </c>
      <c r="H42" s="36" t="s">
        <v>237</v>
      </c>
      <c r="I42" s="37">
        <v>500</v>
      </c>
      <c r="J42" s="25">
        <v>44116</v>
      </c>
      <c r="K42" s="25">
        <v>44165</v>
      </c>
      <c r="L42" s="24">
        <v>500</v>
      </c>
      <c r="M42" s="24" t="s">
        <v>323</v>
      </c>
      <c r="N42" s="27" t="s">
        <v>238</v>
      </c>
      <c r="O42" s="54"/>
    </row>
    <row r="43" spans="1:15" x14ac:dyDescent="0.2">
      <c r="A43" s="29" t="s">
        <v>201</v>
      </c>
      <c r="B43" s="31">
        <v>44252</v>
      </c>
      <c r="C43" s="29" t="s">
        <v>202</v>
      </c>
      <c r="D43" s="26" t="s">
        <v>35</v>
      </c>
      <c r="E43" s="26" t="s">
        <v>15</v>
      </c>
      <c r="F43" s="26"/>
      <c r="G43" s="27" t="s">
        <v>203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324</v>
      </c>
      <c r="N43" s="27" t="s">
        <v>210</v>
      </c>
      <c r="O43" s="54"/>
    </row>
    <row r="44" spans="1:15" x14ac:dyDescent="0.2">
      <c r="A44" s="29" t="s">
        <v>206</v>
      </c>
      <c r="B44" s="31">
        <v>44259</v>
      </c>
      <c r="C44" s="29" t="s">
        <v>207</v>
      </c>
      <c r="D44" s="26" t="s">
        <v>23</v>
      </c>
      <c r="E44" s="26" t="s">
        <v>15</v>
      </c>
      <c r="F44" s="26"/>
      <c r="G44" s="26" t="s">
        <v>208</v>
      </c>
      <c r="H44" s="15" t="s">
        <v>209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325</v>
      </c>
      <c r="N44" s="27" t="s">
        <v>211</v>
      </c>
      <c r="O44" s="54"/>
    </row>
    <row r="45" spans="1:15" ht="33.75" x14ac:dyDescent="0.2">
      <c r="A45" s="29" t="s">
        <v>212</v>
      </c>
      <c r="B45" s="31">
        <v>44260</v>
      </c>
      <c r="C45" s="26" t="s">
        <v>215</v>
      </c>
      <c r="D45" s="26" t="s">
        <v>35</v>
      </c>
      <c r="E45" s="47" t="s">
        <v>44</v>
      </c>
      <c r="F45" s="26"/>
      <c r="G45" s="26" t="s">
        <v>213</v>
      </c>
      <c r="H45" s="15" t="s">
        <v>214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326</v>
      </c>
      <c r="N45" s="27" t="s">
        <v>216</v>
      </c>
      <c r="O45" s="54"/>
    </row>
    <row r="46" spans="1:15" ht="33.75" x14ac:dyDescent="0.2">
      <c r="A46" s="29" t="s">
        <v>219</v>
      </c>
      <c r="B46" s="31">
        <v>44260</v>
      </c>
      <c r="C46" s="26" t="s">
        <v>217</v>
      </c>
      <c r="D46" s="26" t="s">
        <v>35</v>
      </c>
      <c r="E46" s="47" t="s">
        <v>44</v>
      </c>
      <c r="F46" s="26"/>
      <c r="G46" s="26" t="s">
        <v>213</v>
      </c>
      <c r="H46" s="15" t="s">
        <v>214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317</v>
      </c>
      <c r="N46" s="27" t="s">
        <v>218</v>
      </c>
      <c r="O46" s="54"/>
    </row>
    <row r="47" spans="1:15" x14ac:dyDescent="0.2">
      <c r="A47" s="29" t="s">
        <v>228</v>
      </c>
      <c r="B47" s="31">
        <v>44264</v>
      </c>
      <c r="C47" s="26" t="s">
        <v>226</v>
      </c>
      <c r="D47" s="26" t="s">
        <v>35</v>
      </c>
      <c r="E47" s="26" t="s">
        <v>15</v>
      </c>
      <c r="F47" s="26"/>
      <c r="G47" s="26" t="s">
        <v>229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670</v>
      </c>
      <c r="N47" s="27" t="s">
        <v>231</v>
      </c>
      <c r="O47" s="54"/>
    </row>
    <row r="48" spans="1:15" x14ac:dyDescent="0.2">
      <c r="A48" s="29" t="s">
        <v>179</v>
      </c>
      <c r="B48" s="31">
        <v>44265</v>
      </c>
      <c r="C48" s="26" t="s">
        <v>264</v>
      </c>
      <c r="D48" s="26" t="s">
        <v>16</v>
      </c>
      <c r="E48" s="26" t="s">
        <v>15</v>
      </c>
      <c r="F48" s="26"/>
      <c r="G48" s="26" t="s">
        <v>265</v>
      </c>
      <c r="H48" s="46" t="s">
        <v>123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318</v>
      </c>
      <c r="N48" s="27" t="s">
        <v>266</v>
      </c>
      <c r="O48" s="54"/>
    </row>
    <row r="49" spans="1:15" x14ac:dyDescent="0.2">
      <c r="A49" s="29" t="s">
        <v>230</v>
      </c>
      <c r="B49" s="31">
        <v>44265</v>
      </c>
      <c r="C49" s="26" t="s">
        <v>227</v>
      </c>
      <c r="D49" s="26" t="s">
        <v>16</v>
      </c>
      <c r="E49" s="26" t="s">
        <v>15</v>
      </c>
      <c r="F49" s="26"/>
      <c r="G49" s="26" t="s">
        <v>168</v>
      </c>
      <c r="H49" s="15" t="s">
        <v>169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319</v>
      </c>
      <c r="N49" s="27" t="s">
        <v>233</v>
      </c>
      <c r="O49" s="54"/>
    </row>
    <row r="50" spans="1:15" x14ac:dyDescent="0.2">
      <c r="A50" s="29" t="s">
        <v>220</v>
      </c>
      <c r="B50" s="31">
        <v>44266</v>
      </c>
      <c r="C50" s="26" t="s">
        <v>221</v>
      </c>
      <c r="D50" s="26" t="s">
        <v>16</v>
      </c>
      <c r="E50" s="26" t="s">
        <v>15</v>
      </c>
      <c r="F50" s="26"/>
      <c r="G50" s="26" t="s">
        <v>222</v>
      </c>
      <c r="H50" s="15" t="s">
        <v>223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327</v>
      </c>
      <c r="N50" s="27" t="s">
        <v>234</v>
      </c>
      <c r="O50" s="54"/>
    </row>
    <row r="51" spans="1:15" x14ac:dyDescent="0.2">
      <c r="A51" s="29" t="s">
        <v>239</v>
      </c>
      <c r="B51" s="31">
        <v>44267</v>
      </c>
      <c r="C51" s="26" t="s">
        <v>240</v>
      </c>
      <c r="D51" s="26" t="s">
        <v>16</v>
      </c>
      <c r="E51" s="26" t="s">
        <v>15</v>
      </c>
      <c r="F51" s="26"/>
      <c r="G51" s="26" t="s">
        <v>241</v>
      </c>
      <c r="H51" s="15" t="s">
        <v>242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328</v>
      </c>
      <c r="N51" s="27" t="s">
        <v>235</v>
      </c>
      <c r="O51" s="54"/>
    </row>
    <row r="52" spans="1:15" ht="13.5" customHeight="1" x14ac:dyDescent="0.25">
      <c r="A52" s="30" t="s">
        <v>246</v>
      </c>
      <c r="B52" s="31">
        <v>44271</v>
      </c>
      <c r="C52" s="26" t="s">
        <v>247</v>
      </c>
      <c r="D52" s="26" t="s">
        <v>16</v>
      </c>
      <c r="E52" s="26" t="s">
        <v>15</v>
      </c>
      <c r="F52" s="26"/>
      <c r="G52" s="26" t="s">
        <v>248</v>
      </c>
      <c r="H52" s="15" t="s">
        <v>249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329</v>
      </c>
      <c r="N52" s="27" t="s">
        <v>250</v>
      </c>
      <c r="O52" s="54"/>
    </row>
    <row r="53" spans="1:15" x14ac:dyDescent="0.25">
      <c r="A53" s="30" t="s">
        <v>251</v>
      </c>
      <c r="B53" s="31">
        <v>44271</v>
      </c>
      <c r="C53" s="26" t="s">
        <v>252</v>
      </c>
      <c r="D53" s="26" t="s">
        <v>16</v>
      </c>
      <c r="E53" s="26" t="s">
        <v>15</v>
      </c>
      <c r="F53" s="26"/>
      <c r="G53" s="26" t="s">
        <v>253</v>
      </c>
      <c r="H53" s="15" t="s">
        <v>254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330</v>
      </c>
      <c r="N53" s="27" t="s">
        <v>255</v>
      </c>
      <c r="O53" s="54"/>
    </row>
    <row r="54" spans="1:15" ht="12" customHeight="1" x14ac:dyDescent="0.25">
      <c r="A54" s="30" t="s">
        <v>243</v>
      </c>
      <c r="B54" s="31">
        <v>44271</v>
      </c>
      <c r="C54" s="26" t="s">
        <v>287</v>
      </c>
      <c r="D54" s="26" t="s">
        <v>16</v>
      </c>
      <c r="E54" s="26" t="s">
        <v>15</v>
      </c>
      <c r="F54" s="26"/>
      <c r="G54" s="26" t="s">
        <v>244</v>
      </c>
      <c r="H54" s="15" t="s">
        <v>245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331</v>
      </c>
      <c r="N54" s="27" t="s">
        <v>286</v>
      </c>
      <c r="O54" s="54"/>
    </row>
    <row r="55" spans="1:15" ht="67.5" x14ac:dyDescent="0.2">
      <c r="A55" s="29" t="s">
        <v>256</v>
      </c>
      <c r="B55" s="31">
        <v>44273</v>
      </c>
      <c r="C55" s="29" t="s">
        <v>257</v>
      </c>
      <c r="D55" s="26" t="s">
        <v>35</v>
      </c>
      <c r="E55" s="26" t="s">
        <v>24</v>
      </c>
      <c r="F55" s="26" t="s">
        <v>652</v>
      </c>
      <c r="G55" s="52" t="s">
        <v>653</v>
      </c>
      <c r="H55" s="53">
        <v>1413270669</v>
      </c>
      <c r="I55" s="37">
        <v>28000</v>
      </c>
      <c r="J55" s="25">
        <v>44317</v>
      </c>
      <c r="K55" s="25">
        <v>44561</v>
      </c>
      <c r="L55" s="24">
        <f>4766.45+7014.15+912.6+1926.6+1790.75+1926.6+912.6+98.15+1422.85+2030.91+2897.7+3114.8+3214.55+877.5</f>
        <v>32906.209999999992</v>
      </c>
      <c r="M55" s="24" t="s">
        <v>669</v>
      </c>
      <c r="N55" s="27" t="s">
        <v>662</v>
      </c>
      <c r="O55" s="54"/>
    </row>
    <row r="56" spans="1:15" x14ac:dyDescent="0.25">
      <c r="A56" s="30" t="s">
        <v>258</v>
      </c>
      <c r="B56" s="31">
        <v>44277</v>
      </c>
      <c r="C56" s="26" t="s">
        <v>259</v>
      </c>
      <c r="D56" s="26" t="s">
        <v>16</v>
      </c>
      <c r="E56" s="26" t="s">
        <v>15</v>
      </c>
      <c r="F56" s="26"/>
      <c r="G56" s="26" t="s">
        <v>128</v>
      </c>
      <c r="H56" s="15" t="s">
        <v>129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332</v>
      </c>
      <c r="N56" s="27" t="s">
        <v>260</v>
      </c>
      <c r="O56" s="54"/>
    </row>
    <row r="57" spans="1:15" ht="93.75" customHeight="1" x14ac:dyDescent="0.2">
      <c r="A57" s="29" t="s">
        <v>261</v>
      </c>
      <c r="B57" s="31">
        <v>44277</v>
      </c>
      <c r="C57" s="26" t="s">
        <v>262</v>
      </c>
      <c r="D57" s="26" t="s">
        <v>16</v>
      </c>
      <c r="E57" s="26" t="s">
        <v>24</v>
      </c>
      <c r="F57" s="26" t="s">
        <v>263</v>
      </c>
      <c r="G57" s="26" t="s">
        <v>654</v>
      </c>
      <c r="H57" s="36" t="s">
        <v>655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661</v>
      </c>
      <c r="N57" s="27" t="s">
        <v>660</v>
      </c>
      <c r="O57" s="54"/>
    </row>
    <row r="58" spans="1:15" ht="26.25" customHeight="1" x14ac:dyDescent="0.25">
      <c r="A58" s="30" t="s">
        <v>267</v>
      </c>
      <c r="B58" s="31">
        <v>44279</v>
      </c>
      <c r="C58" s="26" t="s">
        <v>268</v>
      </c>
      <c r="D58" s="26" t="s">
        <v>35</v>
      </c>
      <c r="E58" s="26" t="s">
        <v>15</v>
      </c>
      <c r="F58" s="26"/>
      <c r="G58" s="26" t="s">
        <v>269</v>
      </c>
      <c r="H58" s="15" t="s">
        <v>270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656</v>
      </c>
      <c r="N58" s="27" t="s">
        <v>280</v>
      </c>
      <c r="O58" s="54"/>
    </row>
    <row r="59" spans="1:15" x14ac:dyDescent="0.2">
      <c r="A59" s="29" t="s">
        <v>271</v>
      </c>
      <c r="B59" s="31">
        <v>44281</v>
      </c>
      <c r="C59" s="26" t="s">
        <v>272</v>
      </c>
      <c r="D59" s="26" t="s">
        <v>35</v>
      </c>
      <c r="E59" s="26" t="s">
        <v>15</v>
      </c>
      <c r="F59" s="26"/>
      <c r="G59" s="26" t="s">
        <v>273</v>
      </c>
      <c r="H59" s="15" t="s">
        <v>274</v>
      </c>
      <c r="I59" s="37">
        <v>440</v>
      </c>
      <c r="J59" s="25">
        <v>44280</v>
      </c>
      <c r="K59" s="25">
        <v>44281</v>
      </c>
      <c r="L59" s="24"/>
      <c r="M59" s="24" t="s">
        <v>333</v>
      </c>
      <c r="N59" s="27" t="s">
        <v>281</v>
      </c>
      <c r="O59" s="54"/>
    </row>
    <row r="60" spans="1:15" x14ac:dyDescent="0.2">
      <c r="A60" s="33" t="s">
        <v>275</v>
      </c>
      <c r="B60" s="39">
        <v>44281</v>
      </c>
      <c r="C60" s="44" t="s">
        <v>276</v>
      </c>
      <c r="D60" s="40" t="s">
        <v>16</v>
      </c>
      <c r="E60" s="40" t="s">
        <v>15</v>
      </c>
      <c r="F60" s="40"/>
      <c r="G60" s="40" t="s">
        <v>277</v>
      </c>
      <c r="H60" s="41" t="s">
        <v>278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334</v>
      </c>
      <c r="N60" s="57" t="s">
        <v>279</v>
      </c>
      <c r="O60" s="54"/>
    </row>
    <row r="61" spans="1:15" x14ac:dyDescent="0.2">
      <c r="A61" s="29" t="s">
        <v>282</v>
      </c>
      <c r="B61" s="31">
        <v>44285</v>
      </c>
      <c r="C61" s="26" t="s">
        <v>283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335</v>
      </c>
      <c r="N61" s="27" t="s">
        <v>284</v>
      </c>
      <c r="O61" s="54"/>
    </row>
    <row r="62" spans="1:15" ht="22.5" x14ac:dyDescent="0.2">
      <c r="A62" s="29" t="s">
        <v>338</v>
      </c>
      <c r="B62" s="31">
        <v>44292</v>
      </c>
      <c r="C62" s="26" t="s">
        <v>339</v>
      </c>
      <c r="D62" s="26" t="s">
        <v>16</v>
      </c>
      <c r="E62" s="26" t="s">
        <v>15</v>
      </c>
      <c r="F62" s="26"/>
      <c r="G62" s="26" t="s">
        <v>340</v>
      </c>
      <c r="H62" s="15" t="s">
        <v>341</v>
      </c>
      <c r="I62" s="37">
        <v>1000</v>
      </c>
      <c r="J62" s="25">
        <v>44287</v>
      </c>
      <c r="K62" s="25">
        <v>44561</v>
      </c>
      <c r="L62" s="24">
        <f>476.86+61.98+336.65+114.15</f>
        <v>989.64</v>
      </c>
      <c r="M62" s="24" t="s">
        <v>342</v>
      </c>
      <c r="N62" s="27" t="s">
        <v>343</v>
      </c>
      <c r="O62" s="54"/>
    </row>
    <row r="63" spans="1:15" x14ac:dyDescent="0.2">
      <c r="A63" s="29" t="s">
        <v>344</v>
      </c>
      <c r="B63" s="31">
        <v>44294</v>
      </c>
      <c r="C63" s="26" t="s">
        <v>345</v>
      </c>
      <c r="D63" s="26" t="s">
        <v>35</v>
      </c>
      <c r="E63" s="26" t="s">
        <v>15</v>
      </c>
      <c r="F63" s="26"/>
      <c r="G63" s="27" t="s">
        <v>346</v>
      </c>
      <c r="H63" s="15" t="s">
        <v>150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347</v>
      </c>
      <c r="N63" s="27" t="s">
        <v>348</v>
      </c>
      <c r="O63" s="54"/>
    </row>
    <row r="64" spans="1:15" ht="22.5" x14ac:dyDescent="0.2">
      <c r="A64" s="29" t="s">
        <v>349</v>
      </c>
      <c r="B64" s="31">
        <v>44292</v>
      </c>
      <c r="C64" s="26" t="s">
        <v>350</v>
      </c>
      <c r="D64" s="26" t="s">
        <v>16</v>
      </c>
      <c r="E64" s="26" t="s">
        <v>24</v>
      </c>
      <c r="F64" s="26" t="s">
        <v>351</v>
      </c>
      <c r="G64" s="26" t="s">
        <v>181</v>
      </c>
      <c r="H64" s="15" t="s">
        <v>123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352</v>
      </c>
      <c r="N64" s="27" t="s">
        <v>353</v>
      </c>
      <c r="O64" s="54"/>
    </row>
    <row r="65" spans="1:15" ht="22.5" x14ac:dyDescent="0.2">
      <c r="A65" s="29" t="s">
        <v>354</v>
      </c>
      <c r="B65" s="31">
        <v>44294</v>
      </c>
      <c r="C65" s="26" t="s">
        <v>355</v>
      </c>
      <c r="D65" s="26" t="s">
        <v>35</v>
      </c>
      <c r="E65" s="26" t="s">
        <v>15</v>
      </c>
      <c r="F65" s="26"/>
      <c r="G65" s="27" t="s">
        <v>356</v>
      </c>
      <c r="H65" s="15" t="s">
        <v>357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358</v>
      </c>
      <c r="N65" s="27" t="s">
        <v>359</v>
      </c>
      <c r="O65" s="54"/>
    </row>
    <row r="66" spans="1:15" x14ac:dyDescent="0.2">
      <c r="A66" s="29" t="s">
        <v>360</v>
      </c>
      <c r="B66" s="31">
        <v>44294</v>
      </c>
      <c r="C66" s="26" t="s">
        <v>361</v>
      </c>
      <c r="D66" s="26" t="s">
        <v>16</v>
      </c>
      <c r="E66" s="26" t="s">
        <v>15</v>
      </c>
      <c r="F66" s="26"/>
      <c r="G66" s="26" t="s">
        <v>362</v>
      </c>
      <c r="H66" s="15" t="s">
        <v>363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364</v>
      </c>
      <c r="N66" s="27" t="s">
        <v>365</v>
      </c>
      <c r="O66" s="54"/>
    </row>
    <row r="67" spans="1:15" ht="22.5" x14ac:dyDescent="0.2">
      <c r="A67" s="29" t="s">
        <v>366</v>
      </c>
      <c r="B67" s="31">
        <v>44294</v>
      </c>
      <c r="C67" s="29" t="s">
        <v>367</v>
      </c>
      <c r="D67" s="26" t="s">
        <v>16</v>
      </c>
      <c r="E67" s="27" t="s">
        <v>24</v>
      </c>
      <c r="F67" s="26" t="s">
        <v>155</v>
      </c>
      <c r="G67" s="27" t="s">
        <v>368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369</v>
      </c>
      <c r="N67" s="27" t="s">
        <v>370</v>
      </c>
      <c r="O67" s="54"/>
    </row>
    <row r="68" spans="1:15" ht="33.75" x14ac:dyDescent="0.2">
      <c r="A68" s="29" t="s">
        <v>371</v>
      </c>
      <c r="B68" s="31">
        <v>44294</v>
      </c>
      <c r="C68" s="26" t="s">
        <v>372</v>
      </c>
      <c r="D68" s="26" t="s">
        <v>35</v>
      </c>
      <c r="E68" s="26" t="s">
        <v>15</v>
      </c>
      <c r="F68" s="26"/>
      <c r="G68" s="27" t="s">
        <v>373</v>
      </c>
      <c r="H68" s="15" t="s">
        <v>374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375</v>
      </c>
      <c r="N68" s="27" t="s">
        <v>376</v>
      </c>
      <c r="O68" s="54"/>
    </row>
    <row r="69" spans="1:15" ht="22.5" x14ac:dyDescent="0.25">
      <c r="A69" s="30" t="s">
        <v>377</v>
      </c>
      <c r="B69" s="31">
        <v>44299</v>
      </c>
      <c r="C69" s="26" t="s">
        <v>378</v>
      </c>
      <c r="D69" s="26" t="s">
        <v>16</v>
      </c>
      <c r="E69" s="26" t="s">
        <v>24</v>
      </c>
      <c r="F69" s="26" t="s">
        <v>379</v>
      </c>
      <c r="G69" s="26" t="s">
        <v>380</v>
      </c>
      <c r="H69" s="15" t="s">
        <v>381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382</v>
      </c>
      <c r="N69" s="27" t="s">
        <v>383</v>
      </c>
      <c r="O69" s="54"/>
    </row>
    <row r="70" spans="1:15" ht="22.5" x14ac:dyDescent="0.25">
      <c r="A70" s="30" t="s">
        <v>384</v>
      </c>
      <c r="B70" s="31">
        <v>44299</v>
      </c>
      <c r="C70" s="26" t="s">
        <v>385</v>
      </c>
      <c r="D70" s="26" t="s">
        <v>16</v>
      </c>
      <c r="E70" s="26" t="s">
        <v>24</v>
      </c>
      <c r="F70" s="26" t="s">
        <v>241</v>
      </c>
      <c r="G70" s="26" t="s">
        <v>386</v>
      </c>
      <c r="H70" s="15" t="s">
        <v>387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388</v>
      </c>
      <c r="N70" s="27" t="s">
        <v>389</v>
      </c>
      <c r="O70" s="54"/>
    </row>
    <row r="71" spans="1:15" x14ac:dyDescent="0.25">
      <c r="A71" s="30" t="s">
        <v>390</v>
      </c>
      <c r="B71" s="31">
        <v>44299</v>
      </c>
      <c r="C71" s="26" t="s">
        <v>391</v>
      </c>
      <c r="D71" s="26" t="s">
        <v>16</v>
      </c>
      <c r="E71" s="26" t="s">
        <v>15</v>
      </c>
      <c r="F71" s="26"/>
      <c r="G71" s="26" t="s">
        <v>392</v>
      </c>
      <c r="H71" s="15" t="s">
        <v>393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394</v>
      </c>
      <c r="N71" s="27" t="s">
        <v>395</v>
      </c>
      <c r="O71" s="54"/>
    </row>
    <row r="72" spans="1:15" x14ac:dyDescent="0.25">
      <c r="A72" s="30" t="s">
        <v>396</v>
      </c>
      <c r="B72" s="31">
        <v>44299</v>
      </c>
      <c r="C72" s="26" t="s">
        <v>397</v>
      </c>
      <c r="D72" s="26" t="s">
        <v>35</v>
      </c>
      <c r="E72" s="26" t="s">
        <v>15</v>
      </c>
      <c r="F72" s="26"/>
      <c r="G72" s="26" t="s">
        <v>398</v>
      </c>
      <c r="H72" s="15" t="s">
        <v>399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400</v>
      </c>
      <c r="N72" s="27" t="s">
        <v>401</v>
      </c>
      <c r="O72" s="54"/>
    </row>
    <row r="73" spans="1:15" ht="11.25" customHeight="1" x14ac:dyDescent="0.25">
      <c r="A73" s="30" t="s">
        <v>402</v>
      </c>
      <c r="B73" s="31">
        <v>44301</v>
      </c>
      <c r="C73" s="26" t="s">
        <v>403</v>
      </c>
      <c r="D73" s="26" t="s">
        <v>35</v>
      </c>
      <c r="E73" s="26" t="s">
        <v>15</v>
      </c>
      <c r="F73" s="26"/>
      <c r="G73" s="26" t="s">
        <v>203</v>
      </c>
      <c r="H73" s="32">
        <v>10209790152</v>
      </c>
      <c r="I73" s="37">
        <v>3495</v>
      </c>
      <c r="J73" s="25">
        <v>44301</v>
      </c>
      <c r="K73" s="25">
        <v>44561</v>
      </c>
      <c r="L73" s="24"/>
      <c r="M73" s="24" t="s">
        <v>404</v>
      </c>
      <c r="N73" s="27" t="s">
        <v>405</v>
      </c>
      <c r="O73" s="54"/>
    </row>
    <row r="74" spans="1:15" ht="28.5" customHeight="1" x14ac:dyDescent="0.25">
      <c r="A74" s="30" t="s">
        <v>406</v>
      </c>
      <c r="B74" s="31">
        <v>44295</v>
      </c>
      <c r="C74" s="26" t="s">
        <v>407</v>
      </c>
      <c r="D74" s="26" t="s">
        <v>35</v>
      </c>
      <c r="E74" s="26" t="s">
        <v>15</v>
      </c>
      <c r="F74" s="26"/>
      <c r="G74" s="26" t="s">
        <v>203</v>
      </c>
      <c r="H74" s="15">
        <v>10209790152</v>
      </c>
      <c r="I74" s="37">
        <v>225</v>
      </c>
      <c r="J74" s="25">
        <v>44305</v>
      </c>
      <c r="K74" s="25">
        <v>44305</v>
      </c>
      <c r="L74" s="24"/>
      <c r="M74" s="24" t="s">
        <v>408</v>
      </c>
      <c r="N74" s="27" t="s">
        <v>409</v>
      </c>
      <c r="O74" s="54"/>
    </row>
    <row r="75" spans="1:15" ht="22.5" x14ac:dyDescent="0.25">
      <c r="A75" s="30" t="s">
        <v>410</v>
      </c>
      <c r="B75" s="31">
        <v>44302</v>
      </c>
      <c r="C75" s="26" t="s">
        <v>411</v>
      </c>
      <c r="D75" s="26" t="s">
        <v>35</v>
      </c>
      <c r="E75" s="26" t="s">
        <v>24</v>
      </c>
      <c r="F75" s="26" t="s">
        <v>412</v>
      </c>
      <c r="G75" s="26" t="s">
        <v>413</v>
      </c>
      <c r="H75" s="15" t="s">
        <v>414</v>
      </c>
      <c r="I75" s="37">
        <v>200</v>
      </c>
      <c r="J75" s="25">
        <v>44308</v>
      </c>
      <c r="K75" s="25" t="s">
        <v>415</v>
      </c>
      <c r="L75" s="24"/>
      <c r="M75" s="24" t="s">
        <v>416</v>
      </c>
      <c r="N75" s="27" t="s">
        <v>417</v>
      </c>
      <c r="O75" s="54"/>
    </row>
    <row r="76" spans="1:15" ht="22.5" x14ac:dyDescent="0.25">
      <c r="A76" s="30" t="s">
        <v>418</v>
      </c>
      <c r="B76" s="31">
        <v>44306</v>
      </c>
      <c r="C76" s="26" t="s">
        <v>419</v>
      </c>
      <c r="D76" s="26" t="s">
        <v>35</v>
      </c>
      <c r="E76" s="26" t="s">
        <v>15</v>
      </c>
      <c r="F76" s="26"/>
      <c r="G76" s="26" t="s">
        <v>356</v>
      </c>
      <c r="H76" s="15" t="s">
        <v>357</v>
      </c>
      <c r="I76" s="37">
        <v>380</v>
      </c>
      <c r="J76" s="25">
        <v>44302</v>
      </c>
      <c r="K76" s="25">
        <v>44804</v>
      </c>
      <c r="L76" s="24">
        <f>310+230</f>
        <v>540</v>
      </c>
      <c r="M76" s="24" t="s">
        <v>420</v>
      </c>
      <c r="N76" s="27" t="s">
        <v>421</v>
      </c>
      <c r="O76" s="54"/>
    </row>
    <row r="77" spans="1:15" x14ac:dyDescent="0.25">
      <c r="A77" s="30" t="s">
        <v>422</v>
      </c>
      <c r="B77" s="31">
        <v>44306</v>
      </c>
      <c r="C77" s="26" t="s">
        <v>423</v>
      </c>
      <c r="D77" s="26" t="s">
        <v>16</v>
      </c>
      <c r="E77" s="26" t="s">
        <v>15</v>
      </c>
      <c r="F77" s="26"/>
      <c r="G77" s="26" t="s">
        <v>424</v>
      </c>
      <c r="H77" s="15" t="s">
        <v>425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426</v>
      </c>
      <c r="N77" s="27" t="s">
        <v>427</v>
      </c>
      <c r="O77" s="54"/>
    </row>
    <row r="78" spans="1:15" ht="22.5" x14ac:dyDescent="0.25">
      <c r="A78" s="30" t="s">
        <v>428</v>
      </c>
      <c r="B78" s="31">
        <v>44306</v>
      </c>
      <c r="C78" s="26" t="s">
        <v>429</v>
      </c>
      <c r="D78" s="26" t="s">
        <v>35</v>
      </c>
      <c r="E78" s="26" t="s">
        <v>24</v>
      </c>
      <c r="F78" s="26" t="s">
        <v>430</v>
      </c>
      <c r="G78" s="26" t="s">
        <v>431</v>
      </c>
      <c r="H78" s="15" t="s">
        <v>432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433</v>
      </c>
      <c r="N78" s="27" t="s">
        <v>434</v>
      </c>
      <c r="O78" s="54"/>
    </row>
    <row r="79" spans="1:15" ht="22.5" x14ac:dyDescent="0.25">
      <c r="A79" s="30" t="s">
        <v>435</v>
      </c>
      <c r="B79" s="31">
        <v>44307</v>
      </c>
      <c r="C79" s="26" t="s">
        <v>436</v>
      </c>
      <c r="D79" s="26" t="s">
        <v>35</v>
      </c>
      <c r="E79" s="26" t="s">
        <v>15</v>
      </c>
      <c r="F79" s="26"/>
      <c r="G79" s="26" t="s">
        <v>437</v>
      </c>
      <c r="H79" s="15" t="s">
        <v>438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439</v>
      </c>
      <c r="N79" s="27" t="s">
        <v>440</v>
      </c>
      <c r="O79" s="54"/>
    </row>
    <row r="80" spans="1:15" x14ac:dyDescent="0.25">
      <c r="A80" s="30" t="s">
        <v>441</v>
      </c>
      <c r="B80" s="31">
        <v>44309</v>
      </c>
      <c r="C80" s="26" t="s">
        <v>442</v>
      </c>
      <c r="D80" s="26" t="s">
        <v>16</v>
      </c>
      <c r="E80" s="26" t="s">
        <v>15</v>
      </c>
      <c r="F80" s="26"/>
      <c r="G80" s="26" t="s">
        <v>424</v>
      </c>
      <c r="H80" s="15" t="s">
        <v>425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443</v>
      </c>
      <c r="N80" s="27" t="s">
        <v>444</v>
      </c>
      <c r="O80" s="54"/>
    </row>
    <row r="81" spans="1:15" x14ac:dyDescent="0.25">
      <c r="A81" s="30" t="s">
        <v>445</v>
      </c>
      <c r="B81" s="31">
        <v>44309</v>
      </c>
      <c r="C81" s="26" t="s">
        <v>446</v>
      </c>
      <c r="D81" s="26" t="s">
        <v>35</v>
      </c>
      <c r="E81" s="26" t="s">
        <v>15</v>
      </c>
      <c r="F81" s="26"/>
      <c r="G81" s="26" t="s">
        <v>398</v>
      </c>
      <c r="H81" s="15" t="s">
        <v>399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447</v>
      </c>
      <c r="N81" s="27" t="s">
        <v>448</v>
      </c>
      <c r="O81" s="54"/>
    </row>
    <row r="82" spans="1:15" ht="33.75" x14ac:dyDescent="0.25">
      <c r="A82" s="30" t="s">
        <v>449</v>
      </c>
      <c r="B82" s="31">
        <v>44314</v>
      </c>
      <c r="C82" s="26" t="s">
        <v>450</v>
      </c>
      <c r="D82" s="26" t="s">
        <v>23</v>
      </c>
      <c r="E82" s="26" t="s">
        <v>24</v>
      </c>
      <c r="F82" s="26" t="s">
        <v>451</v>
      </c>
      <c r="G82" s="26" t="s">
        <v>208</v>
      </c>
      <c r="H82" s="15" t="s">
        <v>209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668</v>
      </c>
      <c r="N82" s="27" t="s">
        <v>452</v>
      </c>
      <c r="O82" s="54"/>
    </row>
    <row r="83" spans="1:15" ht="22.5" x14ac:dyDescent="0.25">
      <c r="A83" s="67" t="s">
        <v>453</v>
      </c>
      <c r="B83" s="35">
        <v>44314</v>
      </c>
      <c r="C83" s="27" t="s">
        <v>454</v>
      </c>
      <c r="D83" s="27" t="s">
        <v>16</v>
      </c>
      <c r="E83" s="27" t="s">
        <v>15</v>
      </c>
      <c r="F83" s="27"/>
      <c r="G83" s="27" t="s">
        <v>470</v>
      </c>
      <c r="H83" s="36" t="s">
        <v>140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916</v>
      </c>
      <c r="N83" s="27" t="s">
        <v>915</v>
      </c>
      <c r="O83" s="54"/>
    </row>
    <row r="84" spans="1:15" x14ac:dyDescent="0.25">
      <c r="A84" s="30" t="s">
        <v>455</v>
      </c>
      <c r="B84" s="31">
        <v>44323</v>
      </c>
      <c r="C84" s="26" t="s">
        <v>456</v>
      </c>
      <c r="D84" s="26" t="s">
        <v>16</v>
      </c>
      <c r="E84" s="26" t="s">
        <v>15</v>
      </c>
      <c r="F84" s="26"/>
      <c r="G84" s="26" t="s">
        <v>457</v>
      </c>
      <c r="H84" s="15" t="s">
        <v>458</v>
      </c>
      <c r="I84" s="37">
        <v>950</v>
      </c>
      <c r="J84" s="25">
        <v>44197</v>
      </c>
      <c r="K84" s="25">
        <v>44500</v>
      </c>
      <c r="L84" s="24">
        <f>760+95+95</f>
        <v>950</v>
      </c>
      <c r="M84" s="24" t="s">
        <v>459</v>
      </c>
      <c r="N84" s="27" t="s">
        <v>460</v>
      </c>
      <c r="O84" s="54"/>
    </row>
    <row r="85" spans="1:15" ht="22.5" x14ac:dyDescent="0.25">
      <c r="A85" s="30" t="s">
        <v>461</v>
      </c>
      <c r="B85" s="31">
        <v>44323</v>
      </c>
      <c r="C85" s="26" t="s">
        <v>462</v>
      </c>
      <c r="D85" s="26" t="s">
        <v>16</v>
      </c>
      <c r="E85" s="26" t="s">
        <v>15</v>
      </c>
      <c r="F85" s="26"/>
      <c r="G85" s="26" t="s">
        <v>340</v>
      </c>
      <c r="H85" s="15" t="s">
        <v>341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463</v>
      </c>
      <c r="N85" s="27" t="s">
        <v>464</v>
      </c>
      <c r="O85" s="54"/>
    </row>
    <row r="86" spans="1:15" ht="24" customHeight="1" x14ac:dyDescent="0.25">
      <c r="A86" s="30" t="s">
        <v>465</v>
      </c>
      <c r="B86" s="31">
        <v>44323</v>
      </c>
      <c r="C86" s="26" t="s">
        <v>466</v>
      </c>
      <c r="D86" s="26" t="s">
        <v>23</v>
      </c>
      <c r="E86" s="26" t="s">
        <v>15</v>
      </c>
      <c r="F86" s="26"/>
      <c r="G86" s="26" t="s">
        <v>467</v>
      </c>
      <c r="H86" s="15" t="s">
        <v>190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468</v>
      </c>
      <c r="N86" s="27" t="s">
        <v>469</v>
      </c>
      <c r="O86" s="54"/>
    </row>
    <row r="87" spans="1:15" ht="22.5" x14ac:dyDescent="0.25">
      <c r="A87" s="30" t="s">
        <v>453</v>
      </c>
      <c r="B87" s="31">
        <v>44314</v>
      </c>
      <c r="C87" s="26" t="s">
        <v>454</v>
      </c>
      <c r="D87" s="26" t="s">
        <v>16</v>
      </c>
      <c r="E87" s="26" t="s">
        <v>15</v>
      </c>
      <c r="F87" s="26"/>
      <c r="G87" s="26" t="s">
        <v>470</v>
      </c>
      <c r="H87" s="15" t="s">
        <v>140</v>
      </c>
      <c r="I87" s="8">
        <v>42</v>
      </c>
      <c r="J87" s="9">
        <v>44316</v>
      </c>
      <c r="K87" s="9">
        <v>44347</v>
      </c>
      <c r="L87" s="24">
        <v>42</v>
      </c>
      <c r="M87" s="63" t="s">
        <v>925</v>
      </c>
      <c r="N87" s="26" t="s">
        <v>1286</v>
      </c>
    </row>
    <row r="88" spans="1:15" x14ac:dyDescent="0.25">
      <c r="A88" s="30" t="s">
        <v>471</v>
      </c>
      <c r="B88" s="31">
        <v>44323</v>
      </c>
      <c r="C88" s="26" t="s">
        <v>472</v>
      </c>
      <c r="D88" s="26" t="s">
        <v>35</v>
      </c>
      <c r="E88" s="26" t="s">
        <v>15</v>
      </c>
      <c r="F88" s="26"/>
      <c r="G88" s="26" t="s">
        <v>473</v>
      </c>
      <c r="H88" s="15" t="s">
        <v>474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475</v>
      </c>
      <c r="N88" s="27" t="s">
        <v>476</v>
      </c>
      <c r="O88" s="54"/>
    </row>
    <row r="89" spans="1:15" ht="22.5" x14ac:dyDescent="0.25">
      <c r="A89" s="30" t="s">
        <v>477</v>
      </c>
      <c r="B89" s="31">
        <v>44323</v>
      </c>
      <c r="C89" s="26" t="s">
        <v>478</v>
      </c>
      <c r="D89" s="26" t="s">
        <v>16</v>
      </c>
      <c r="E89" s="26" t="s">
        <v>24</v>
      </c>
      <c r="F89" s="26" t="s">
        <v>479</v>
      </c>
      <c r="G89" s="26" t="s">
        <v>480</v>
      </c>
      <c r="H89" s="15" t="s">
        <v>481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482</v>
      </c>
      <c r="N89" s="27" t="s">
        <v>483</v>
      </c>
      <c r="O89" s="54"/>
    </row>
    <row r="90" spans="1:15" ht="22.5" x14ac:dyDescent="0.25">
      <c r="A90" s="30" t="s">
        <v>484</v>
      </c>
      <c r="B90" s="31">
        <v>44326</v>
      </c>
      <c r="C90" s="26" t="s">
        <v>485</v>
      </c>
      <c r="D90" s="26" t="s">
        <v>35</v>
      </c>
      <c r="E90" s="26" t="s">
        <v>15</v>
      </c>
      <c r="F90" s="26"/>
      <c r="G90" s="26" t="s">
        <v>486</v>
      </c>
      <c r="H90" s="15">
        <v>14840591003</v>
      </c>
      <c r="I90" s="37">
        <v>1826.01</v>
      </c>
      <c r="J90" s="25">
        <v>44317</v>
      </c>
      <c r="K90" s="25">
        <v>44500</v>
      </c>
      <c r="L90" s="37">
        <v>1826.01</v>
      </c>
      <c r="M90" s="24" t="s">
        <v>487</v>
      </c>
      <c r="N90" s="27" t="s">
        <v>488</v>
      </c>
      <c r="O90" s="54"/>
    </row>
    <row r="91" spans="1:15" x14ac:dyDescent="0.25">
      <c r="A91" s="30" t="s">
        <v>489</v>
      </c>
      <c r="B91" s="31">
        <v>44327</v>
      </c>
      <c r="C91" s="26" t="s">
        <v>490</v>
      </c>
      <c r="D91" s="26" t="s">
        <v>16</v>
      </c>
      <c r="E91" s="26" t="s">
        <v>15</v>
      </c>
      <c r="F91" s="26"/>
      <c r="G91" s="26" t="s">
        <v>491</v>
      </c>
      <c r="H91" s="15" t="s">
        <v>492</v>
      </c>
      <c r="I91" s="37">
        <v>1000</v>
      </c>
      <c r="J91" s="25">
        <v>44357</v>
      </c>
      <c r="K91" s="25">
        <v>44561</v>
      </c>
      <c r="L91" s="24">
        <f>122.13+4.67+12.46+305.25+128.03+13.03+115.74+41.23+216.44</f>
        <v>958.98</v>
      </c>
      <c r="M91" s="24" t="s">
        <v>493</v>
      </c>
      <c r="N91" s="27" t="s">
        <v>494</v>
      </c>
      <c r="O91" s="54"/>
    </row>
    <row r="92" spans="1:15" x14ac:dyDescent="0.25">
      <c r="A92" s="30" t="s">
        <v>495</v>
      </c>
      <c r="B92" s="31">
        <v>44329</v>
      </c>
      <c r="C92" s="26" t="s">
        <v>496</v>
      </c>
      <c r="D92" s="26" t="s">
        <v>16</v>
      </c>
      <c r="E92" s="26" t="s">
        <v>15</v>
      </c>
      <c r="F92" s="26"/>
      <c r="G92" s="26" t="s">
        <v>277</v>
      </c>
      <c r="H92" s="15" t="s">
        <v>278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497</v>
      </c>
      <c r="N92" s="27" t="s">
        <v>498</v>
      </c>
      <c r="O92" s="54"/>
    </row>
    <row r="93" spans="1:15" x14ac:dyDescent="0.25">
      <c r="A93" s="30" t="s">
        <v>499</v>
      </c>
      <c r="B93" s="31">
        <v>44329</v>
      </c>
      <c r="C93" s="26" t="s">
        <v>500</v>
      </c>
      <c r="D93" s="26" t="s">
        <v>16</v>
      </c>
      <c r="E93" s="26" t="s">
        <v>15</v>
      </c>
      <c r="F93" s="26"/>
      <c r="G93" s="26" t="s">
        <v>501</v>
      </c>
      <c r="H93" s="15" t="s">
        <v>502</v>
      </c>
      <c r="I93" s="37">
        <v>1000</v>
      </c>
      <c r="J93" s="25">
        <v>44329</v>
      </c>
      <c r="K93" s="25">
        <v>44561</v>
      </c>
      <c r="L93" s="24">
        <f>34.8+403.48+94.27+60.76+40.4+107.29+105.65+138.15</f>
        <v>984.8</v>
      </c>
      <c r="M93" s="24" t="s">
        <v>503</v>
      </c>
      <c r="N93" s="27" t="s">
        <v>504</v>
      </c>
      <c r="O93" s="54"/>
    </row>
    <row r="94" spans="1:15" ht="22.5" x14ac:dyDescent="0.25">
      <c r="A94" s="30" t="s">
        <v>505</v>
      </c>
      <c r="B94" s="31">
        <v>44329</v>
      </c>
      <c r="C94" s="26" t="s">
        <v>506</v>
      </c>
      <c r="D94" s="26" t="s">
        <v>16</v>
      </c>
      <c r="E94" s="26" t="s">
        <v>24</v>
      </c>
      <c r="F94" s="26" t="s">
        <v>507</v>
      </c>
      <c r="G94" s="26" t="s">
        <v>491</v>
      </c>
      <c r="H94" s="15" t="s">
        <v>492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508</v>
      </c>
      <c r="N94" s="27" t="s">
        <v>509</v>
      </c>
      <c r="O94" s="54"/>
    </row>
    <row r="95" spans="1:15" x14ac:dyDescent="0.25">
      <c r="A95" s="30" t="s">
        <v>510</v>
      </c>
      <c r="B95" s="31">
        <v>44329</v>
      </c>
      <c r="C95" s="26" t="s">
        <v>511</v>
      </c>
      <c r="D95" s="26" t="s">
        <v>35</v>
      </c>
      <c r="E95" s="26" t="s">
        <v>15</v>
      </c>
      <c r="F95" s="26"/>
      <c r="G95" s="26" t="s">
        <v>398</v>
      </c>
      <c r="H95" s="15" t="s">
        <v>399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512</v>
      </c>
      <c r="N95" s="27" t="s">
        <v>513</v>
      </c>
      <c r="O95" s="54"/>
    </row>
    <row r="96" spans="1:15" x14ac:dyDescent="0.25">
      <c r="A96" s="30" t="s">
        <v>514</v>
      </c>
      <c r="B96" s="31">
        <v>44333</v>
      </c>
      <c r="C96" s="26" t="s">
        <v>515</v>
      </c>
      <c r="D96" s="26" t="s">
        <v>35</v>
      </c>
      <c r="E96" s="26" t="s">
        <v>15</v>
      </c>
      <c r="F96" s="26"/>
      <c r="G96" s="26" t="s">
        <v>133</v>
      </c>
      <c r="H96" s="15" t="s">
        <v>135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516</v>
      </c>
      <c r="N96" s="27" t="s">
        <v>517</v>
      </c>
      <c r="O96" s="54"/>
    </row>
    <row r="97" spans="1:15" x14ac:dyDescent="0.25">
      <c r="A97" s="30" t="s">
        <v>518</v>
      </c>
      <c r="B97" s="31">
        <v>44333</v>
      </c>
      <c r="C97" s="26" t="s">
        <v>467</v>
      </c>
      <c r="D97" s="26" t="s">
        <v>23</v>
      </c>
      <c r="E97" s="26" t="s">
        <v>15</v>
      </c>
      <c r="F97" s="26"/>
      <c r="G97" s="26" t="s">
        <v>467</v>
      </c>
      <c r="H97" s="15" t="s">
        <v>190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519</v>
      </c>
      <c r="N97" s="27" t="s">
        <v>520</v>
      </c>
      <c r="O97" s="54"/>
    </row>
    <row r="98" spans="1:15" ht="33.75" x14ac:dyDescent="0.25">
      <c r="A98" s="30" t="s">
        <v>521</v>
      </c>
      <c r="B98" s="31">
        <v>44335</v>
      </c>
      <c r="C98" s="26" t="s">
        <v>522</v>
      </c>
      <c r="D98" s="26" t="s">
        <v>23</v>
      </c>
      <c r="E98" s="26" t="s">
        <v>15</v>
      </c>
      <c r="F98" s="26"/>
      <c r="G98" s="26" t="s">
        <v>523</v>
      </c>
      <c r="H98" s="15" t="s">
        <v>524</v>
      </c>
      <c r="I98" s="37">
        <f>818+225</f>
        <v>1043</v>
      </c>
      <c r="J98" s="25" t="s">
        <v>525</v>
      </c>
      <c r="K98" s="25" t="s">
        <v>526</v>
      </c>
      <c r="L98" s="24">
        <f>225+818</f>
        <v>1043</v>
      </c>
      <c r="M98" s="24" t="s">
        <v>667</v>
      </c>
      <c r="N98" s="27" t="s">
        <v>527</v>
      </c>
      <c r="O98" s="54"/>
    </row>
    <row r="99" spans="1:15" ht="22.5" x14ac:dyDescent="0.25">
      <c r="A99" s="30" t="s">
        <v>528</v>
      </c>
      <c r="B99" s="31">
        <v>44342</v>
      </c>
      <c r="C99" s="26" t="s">
        <v>529</v>
      </c>
      <c r="D99" s="26" t="s">
        <v>16</v>
      </c>
      <c r="E99" s="27" t="s">
        <v>24</v>
      </c>
      <c r="F99" s="26" t="s">
        <v>530</v>
      </c>
      <c r="G99" s="26" t="s">
        <v>531</v>
      </c>
      <c r="H99" s="15" t="s">
        <v>532</v>
      </c>
      <c r="I99" s="37">
        <v>1000</v>
      </c>
      <c r="J99" s="25">
        <v>44348</v>
      </c>
      <c r="K99" s="25">
        <v>44561</v>
      </c>
      <c r="L99" s="24">
        <f>76.58+21.63+29.51+104.45+367.26+80.85+24.52</f>
        <v>704.80000000000007</v>
      </c>
      <c r="M99" s="24" t="s">
        <v>533</v>
      </c>
      <c r="N99" s="27" t="s">
        <v>534</v>
      </c>
      <c r="O99" s="54"/>
    </row>
    <row r="100" spans="1:15" ht="78.75" x14ac:dyDescent="0.25">
      <c r="A100" s="50" t="s">
        <v>535</v>
      </c>
      <c r="B100" s="31">
        <v>44344</v>
      </c>
      <c r="C100" s="26" t="s">
        <v>536</v>
      </c>
      <c r="D100" s="26" t="s">
        <v>35</v>
      </c>
      <c r="E100" s="26" t="s">
        <v>24</v>
      </c>
      <c r="F100" s="26" t="s">
        <v>537</v>
      </c>
      <c r="G100" s="27" t="s">
        <v>538</v>
      </c>
      <c r="H100" s="36" t="s">
        <v>174</v>
      </c>
      <c r="I100" s="37">
        <v>23700</v>
      </c>
      <c r="J100" s="25">
        <v>44348</v>
      </c>
      <c r="K100" s="25">
        <v>44712</v>
      </c>
      <c r="L100" s="24"/>
      <c r="M100" s="24" t="s">
        <v>671</v>
      </c>
      <c r="N100" s="27" t="s">
        <v>539</v>
      </c>
      <c r="O100" s="54"/>
    </row>
    <row r="101" spans="1:15" ht="33.75" x14ac:dyDescent="0.2">
      <c r="A101" s="29" t="s">
        <v>540</v>
      </c>
      <c r="B101" s="31">
        <v>44344</v>
      </c>
      <c r="C101" s="26" t="s">
        <v>541</v>
      </c>
      <c r="D101" s="26" t="s">
        <v>35</v>
      </c>
      <c r="E101" s="26" t="s">
        <v>24</v>
      </c>
      <c r="F101" s="26" t="s">
        <v>542</v>
      </c>
      <c r="G101" s="26" t="s">
        <v>543</v>
      </c>
      <c r="H101" s="36" t="s">
        <v>174</v>
      </c>
      <c r="I101" s="37">
        <v>4235.96</v>
      </c>
      <c r="J101" s="25">
        <v>44348</v>
      </c>
      <c r="K101" s="25">
        <v>44712</v>
      </c>
      <c r="L101" s="24"/>
      <c r="M101" s="24" t="s">
        <v>544</v>
      </c>
      <c r="N101" s="27" t="s">
        <v>545</v>
      </c>
      <c r="O101" s="54"/>
    </row>
    <row r="102" spans="1:15" ht="67.5" x14ac:dyDescent="0.2">
      <c r="A102" s="29" t="s">
        <v>546</v>
      </c>
      <c r="B102" s="31">
        <v>44344</v>
      </c>
      <c r="C102" s="26" t="s">
        <v>547</v>
      </c>
      <c r="D102" s="26" t="s">
        <v>35</v>
      </c>
      <c r="E102" s="26" t="s">
        <v>24</v>
      </c>
      <c r="F102" s="26" t="s">
        <v>548</v>
      </c>
      <c r="G102" s="26" t="s">
        <v>549</v>
      </c>
      <c r="H102" s="36" t="s">
        <v>174</v>
      </c>
      <c r="I102" s="37">
        <v>1449.57</v>
      </c>
      <c r="J102" s="25">
        <v>44345</v>
      </c>
      <c r="K102" s="25">
        <v>44709</v>
      </c>
      <c r="L102" s="24"/>
      <c r="M102" s="24" t="s">
        <v>550</v>
      </c>
      <c r="N102" s="27" t="s">
        <v>551</v>
      </c>
      <c r="O102" s="54"/>
    </row>
    <row r="103" spans="1:15" ht="27" customHeight="1" x14ac:dyDescent="0.2">
      <c r="A103" s="29" t="s">
        <v>552</v>
      </c>
      <c r="B103" s="31">
        <v>44350</v>
      </c>
      <c r="C103" s="26" t="s">
        <v>553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5.88+1428.91+3857.11+2638.86+5.46+590.25+1732.25</f>
        <v>10258.720000000001</v>
      </c>
      <c r="M103" s="24" t="s">
        <v>554</v>
      </c>
      <c r="N103" s="27" t="s">
        <v>555</v>
      </c>
      <c r="O103" s="54"/>
    </row>
    <row r="104" spans="1:15" ht="22.5" x14ac:dyDescent="0.2">
      <c r="A104" s="29" t="s">
        <v>556</v>
      </c>
      <c r="B104" s="31">
        <v>44354</v>
      </c>
      <c r="C104" s="26" t="s">
        <v>557</v>
      </c>
      <c r="D104" s="26" t="s">
        <v>35</v>
      </c>
      <c r="E104" s="27" t="s">
        <v>24</v>
      </c>
      <c r="F104" s="26" t="s">
        <v>558</v>
      </c>
      <c r="G104" s="26" t="s">
        <v>559</v>
      </c>
      <c r="H104" s="15" t="s">
        <v>560</v>
      </c>
      <c r="I104" s="37">
        <v>321.32</v>
      </c>
      <c r="J104" s="25">
        <v>44348</v>
      </c>
      <c r="K104" s="25">
        <v>44561</v>
      </c>
      <c r="L104" s="24">
        <f>10.66+21.31+31.97+21.31</f>
        <v>85.25</v>
      </c>
      <c r="M104" s="24" t="s">
        <v>561</v>
      </c>
      <c r="N104" s="27" t="s">
        <v>562</v>
      </c>
      <c r="O104" s="54"/>
    </row>
    <row r="105" spans="1:15" ht="33.75" x14ac:dyDescent="0.2">
      <c r="A105" s="29" t="s">
        <v>563</v>
      </c>
      <c r="B105" s="31">
        <v>44354</v>
      </c>
      <c r="C105" s="26" t="s">
        <v>564</v>
      </c>
      <c r="D105" s="26" t="s">
        <v>35</v>
      </c>
      <c r="E105" s="27" t="s">
        <v>24</v>
      </c>
      <c r="F105" s="26" t="s">
        <v>565</v>
      </c>
      <c r="G105" s="26" t="s">
        <v>566</v>
      </c>
      <c r="H105" s="15" t="s">
        <v>567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568</v>
      </c>
      <c r="N105" s="27" t="s">
        <v>569</v>
      </c>
      <c r="O105" s="54"/>
    </row>
    <row r="106" spans="1:15" ht="22.5" x14ac:dyDescent="0.25">
      <c r="A106" s="30" t="s">
        <v>570</v>
      </c>
      <c r="B106" s="31">
        <v>44355</v>
      </c>
      <c r="C106" s="26" t="s">
        <v>571</v>
      </c>
      <c r="D106" s="26" t="s">
        <v>35</v>
      </c>
      <c r="E106" s="27" t="s">
        <v>24</v>
      </c>
      <c r="F106" s="26" t="s">
        <v>572</v>
      </c>
      <c r="G106" s="26" t="s">
        <v>573</v>
      </c>
      <c r="H106" s="15" t="s">
        <v>574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575</v>
      </c>
      <c r="N106" s="27" t="s">
        <v>576</v>
      </c>
      <c r="O106" s="54"/>
    </row>
    <row r="107" spans="1:15" ht="22.5" x14ac:dyDescent="0.25">
      <c r="A107" s="30" t="s">
        <v>577</v>
      </c>
      <c r="B107" s="31">
        <v>44356</v>
      </c>
      <c r="C107" s="26" t="s">
        <v>578</v>
      </c>
      <c r="D107" s="26" t="s">
        <v>23</v>
      </c>
      <c r="E107" s="26" t="s">
        <v>24</v>
      </c>
      <c r="F107" s="26" t="s">
        <v>579</v>
      </c>
      <c r="G107" s="26" t="s">
        <v>580</v>
      </c>
      <c r="H107" s="15" t="s">
        <v>581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582</v>
      </c>
      <c r="N107" s="27" t="s">
        <v>583</v>
      </c>
      <c r="O107" s="54"/>
    </row>
    <row r="108" spans="1:15" ht="22.5" x14ac:dyDescent="0.25">
      <c r="A108" s="30" t="s">
        <v>584</v>
      </c>
      <c r="B108" s="31">
        <v>44356</v>
      </c>
      <c r="C108" s="26" t="s">
        <v>585</v>
      </c>
      <c r="D108" s="26" t="s">
        <v>23</v>
      </c>
      <c r="E108" s="26" t="s">
        <v>15</v>
      </c>
      <c r="F108" s="26"/>
      <c r="G108" s="26" t="s">
        <v>586</v>
      </c>
      <c r="H108" s="15" t="s">
        <v>587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588</v>
      </c>
      <c r="N108" s="27" t="s">
        <v>589</v>
      </c>
      <c r="O108" s="54"/>
    </row>
    <row r="109" spans="1:15" ht="22.5" x14ac:dyDescent="0.25">
      <c r="A109" s="30" t="s">
        <v>590</v>
      </c>
      <c r="B109" s="31">
        <v>44356</v>
      </c>
      <c r="C109" s="26" t="s">
        <v>591</v>
      </c>
      <c r="D109" s="26" t="s">
        <v>23</v>
      </c>
      <c r="E109" s="26" t="s">
        <v>24</v>
      </c>
      <c r="F109" s="26" t="s">
        <v>592</v>
      </c>
      <c r="G109" s="26" t="s">
        <v>593</v>
      </c>
      <c r="H109" s="15" t="s">
        <v>594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595</v>
      </c>
      <c r="N109" s="27" t="s">
        <v>596</v>
      </c>
      <c r="O109" s="54"/>
    </row>
    <row r="110" spans="1:15" ht="22.5" x14ac:dyDescent="0.25">
      <c r="A110" s="30" t="s">
        <v>597</v>
      </c>
      <c r="B110" s="31">
        <v>44361</v>
      </c>
      <c r="C110" s="26" t="s">
        <v>598</v>
      </c>
      <c r="D110" s="26" t="s">
        <v>23</v>
      </c>
      <c r="E110" s="26" t="s">
        <v>15</v>
      </c>
      <c r="F110" s="26"/>
      <c r="G110" s="26" t="s">
        <v>413</v>
      </c>
      <c r="H110" s="15" t="s">
        <v>414</v>
      </c>
      <c r="I110" s="37">
        <v>250</v>
      </c>
      <c r="J110" s="25">
        <v>44357</v>
      </c>
      <c r="K110" s="25">
        <v>44357</v>
      </c>
      <c r="L110" s="24"/>
      <c r="M110" s="24" t="s">
        <v>599</v>
      </c>
      <c r="N110" s="27" t="s">
        <v>600</v>
      </c>
      <c r="O110" s="54"/>
    </row>
    <row r="111" spans="1:15" ht="33.75" x14ac:dyDescent="0.25">
      <c r="A111" s="30" t="s">
        <v>601</v>
      </c>
      <c r="B111" s="31">
        <v>44364</v>
      </c>
      <c r="C111" s="26" t="s">
        <v>602</v>
      </c>
      <c r="D111" s="26" t="s">
        <v>16</v>
      </c>
      <c r="E111" s="26" t="s">
        <v>24</v>
      </c>
      <c r="F111" s="26" t="s">
        <v>603</v>
      </c>
      <c r="G111" s="26" t="s">
        <v>604</v>
      </c>
      <c r="H111" s="15" t="s">
        <v>605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606</v>
      </c>
      <c r="N111" s="27" t="s">
        <v>607</v>
      </c>
      <c r="O111" s="54"/>
    </row>
    <row r="112" spans="1:15" ht="22.5" x14ac:dyDescent="0.2">
      <c r="A112" s="29" t="s">
        <v>608</v>
      </c>
      <c r="B112" s="31">
        <v>44368</v>
      </c>
      <c r="C112" s="26" t="s">
        <v>609</v>
      </c>
      <c r="D112" s="26" t="s">
        <v>16</v>
      </c>
      <c r="E112" s="26" t="s">
        <v>24</v>
      </c>
      <c r="F112" s="26" t="s">
        <v>610</v>
      </c>
      <c r="G112" s="26" t="s">
        <v>611</v>
      </c>
      <c r="H112" s="42" t="s">
        <v>612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674</v>
      </c>
      <c r="N112" s="27" t="s">
        <v>666</v>
      </c>
      <c r="O112" s="54"/>
    </row>
    <row r="113" spans="1:15" ht="22.5" x14ac:dyDescent="0.2">
      <c r="A113" s="29" t="s">
        <v>613</v>
      </c>
      <c r="B113" s="31">
        <v>44368</v>
      </c>
      <c r="C113" s="29" t="s">
        <v>614</v>
      </c>
      <c r="D113" s="26" t="s">
        <v>23</v>
      </c>
      <c r="E113" s="27" t="s">
        <v>24</v>
      </c>
      <c r="F113" s="27" t="s">
        <v>615</v>
      </c>
      <c r="G113" s="27" t="s">
        <v>616</v>
      </c>
      <c r="H113" s="66" t="s">
        <v>164</v>
      </c>
      <c r="I113" s="37">
        <v>900</v>
      </c>
      <c r="J113" s="25">
        <v>44378</v>
      </c>
      <c r="K113" s="25">
        <v>44380</v>
      </c>
      <c r="L113" s="24"/>
      <c r="M113" s="24" t="s">
        <v>617</v>
      </c>
      <c r="N113" s="27" t="s">
        <v>618</v>
      </c>
      <c r="O113" s="54"/>
    </row>
    <row r="114" spans="1:15" x14ac:dyDescent="0.2">
      <c r="A114" s="29" t="s">
        <v>619</v>
      </c>
      <c r="B114" s="31">
        <v>44368</v>
      </c>
      <c r="C114" s="34" t="s">
        <v>620</v>
      </c>
      <c r="D114" s="26" t="s">
        <v>35</v>
      </c>
      <c r="E114" s="27" t="s">
        <v>15</v>
      </c>
      <c r="F114" s="27"/>
      <c r="G114" s="27" t="s">
        <v>621</v>
      </c>
      <c r="H114" s="36" t="s">
        <v>111</v>
      </c>
      <c r="I114" s="37">
        <v>1000</v>
      </c>
      <c r="J114" s="25">
        <v>44364</v>
      </c>
      <c r="K114" s="25">
        <v>44393</v>
      </c>
      <c r="L114" s="24">
        <v>1000</v>
      </c>
      <c r="M114" s="24" t="s">
        <v>622</v>
      </c>
      <c r="N114" s="27" t="s">
        <v>623</v>
      </c>
      <c r="O114" s="54"/>
    </row>
    <row r="115" spans="1:15" ht="22.5" x14ac:dyDescent="0.2">
      <c r="A115" s="29" t="s">
        <v>624</v>
      </c>
      <c r="B115" s="31">
        <v>44368</v>
      </c>
      <c r="C115" s="29" t="s">
        <v>625</v>
      </c>
      <c r="D115" s="26" t="s">
        <v>35</v>
      </c>
      <c r="E115" s="27" t="s">
        <v>15</v>
      </c>
      <c r="F115" s="27"/>
      <c r="G115" s="27" t="s">
        <v>626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1255</v>
      </c>
      <c r="N115" s="27" t="s">
        <v>1254</v>
      </c>
      <c r="O115" s="54"/>
    </row>
    <row r="116" spans="1:15" ht="22.5" x14ac:dyDescent="0.2">
      <c r="A116" s="29" t="s">
        <v>627</v>
      </c>
      <c r="B116" s="31">
        <v>44369</v>
      </c>
      <c r="C116" s="29" t="s">
        <v>628</v>
      </c>
      <c r="D116" s="26" t="s">
        <v>35</v>
      </c>
      <c r="E116" s="27" t="s">
        <v>24</v>
      </c>
      <c r="F116" s="27" t="s">
        <v>629</v>
      </c>
      <c r="G116" s="27" t="s">
        <v>630</v>
      </c>
      <c r="H116" s="36" t="s">
        <v>631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632</v>
      </c>
      <c r="N116" s="27" t="s">
        <v>633</v>
      </c>
      <c r="O116" s="54"/>
    </row>
    <row r="117" spans="1:15" x14ac:dyDescent="0.2">
      <c r="A117" s="29" t="s">
        <v>634</v>
      </c>
      <c r="B117" s="31">
        <v>44372</v>
      </c>
      <c r="C117" s="34" t="s">
        <v>635</v>
      </c>
      <c r="D117" s="26" t="s">
        <v>16</v>
      </c>
      <c r="E117" s="27" t="s">
        <v>15</v>
      </c>
      <c r="F117" s="27"/>
      <c r="G117" s="27" t="s">
        <v>636</v>
      </c>
      <c r="H117" s="36" t="s">
        <v>581</v>
      </c>
      <c r="I117" s="37">
        <v>50</v>
      </c>
      <c r="J117" s="25">
        <v>44370</v>
      </c>
      <c r="K117" s="25">
        <v>44408</v>
      </c>
      <c r="L117" s="24"/>
      <c r="M117" s="24" t="s">
        <v>637</v>
      </c>
      <c r="N117" s="27" t="s">
        <v>638</v>
      </c>
      <c r="O117" s="54"/>
    </row>
    <row r="118" spans="1:15" x14ac:dyDescent="0.2">
      <c r="A118" s="51" t="s">
        <v>639</v>
      </c>
      <c r="B118" s="31">
        <v>44375</v>
      </c>
      <c r="C118" s="26" t="s">
        <v>640</v>
      </c>
      <c r="D118" s="26" t="s">
        <v>35</v>
      </c>
      <c r="E118" s="27" t="s">
        <v>15</v>
      </c>
      <c r="F118" s="27"/>
      <c r="G118" s="27" t="s">
        <v>641</v>
      </c>
      <c r="H118" s="36" t="s">
        <v>642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643</v>
      </c>
      <c r="N118" s="27" t="s">
        <v>644</v>
      </c>
      <c r="O118" s="54"/>
    </row>
    <row r="119" spans="1:15" x14ac:dyDescent="0.25">
      <c r="A119" s="30" t="s">
        <v>645</v>
      </c>
      <c r="B119" s="31">
        <v>44377</v>
      </c>
      <c r="C119" s="26" t="s">
        <v>646</v>
      </c>
      <c r="D119" s="26" t="s">
        <v>35</v>
      </c>
      <c r="E119" s="27" t="s">
        <v>15</v>
      </c>
      <c r="F119" s="27"/>
      <c r="G119" s="27" t="s">
        <v>647</v>
      </c>
      <c r="H119" s="36" t="s">
        <v>648</v>
      </c>
      <c r="I119" s="37">
        <v>297.5</v>
      </c>
      <c r="J119" s="25">
        <v>44383</v>
      </c>
      <c r="K119" s="25">
        <v>44386</v>
      </c>
      <c r="L119" s="24"/>
      <c r="M119" s="24" t="s">
        <v>665</v>
      </c>
      <c r="N119" s="27" t="s">
        <v>649</v>
      </c>
      <c r="O119" s="54"/>
    </row>
    <row r="120" spans="1:15" x14ac:dyDescent="0.25">
      <c r="A120" s="30" t="s">
        <v>675</v>
      </c>
      <c r="B120" s="31">
        <v>44378</v>
      </c>
      <c r="C120" s="26" t="s">
        <v>676</v>
      </c>
      <c r="D120" s="26" t="s">
        <v>16</v>
      </c>
      <c r="E120" s="27" t="s">
        <v>15</v>
      </c>
      <c r="F120" s="27"/>
      <c r="G120" s="27" t="s">
        <v>677</v>
      </c>
      <c r="H120" s="36" t="s">
        <v>678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679</v>
      </c>
      <c r="N120" s="26" t="s">
        <v>680</v>
      </c>
    </row>
    <row r="121" spans="1:15" x14ac:dyDescent="0.25">
      <c r="A121" s="30" t="s">
        <v>681</v>
      </c>
      <c r="B121" s="31">
        <v>44378</v>
      </c>
      <c r="C121" s="26" t="s">
        <v>429</v>
      </c>
      <c r="D121" s="26" t="s">
        <v>35</v>
      </c>
      <c r="E121" s="27" t="s">
        <v>15</v>
      </c>
      <c r="F121" s="27"/>
      <c r="G121" s="27" t="s">
        <v>682</v>
      </c>
      <c r="H121" s="36" t="s">
        <v>432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683</v>
      </c>
      <c r="N121" s="26" t="s">
        <v>684</v>
      </c>
    </row>
    <row r="122" spans="1:15" x14ac:dyDescent="0.2">
      <c r="A122" s="45" t="s">
        <v>685</v>
      </c>
      <c r="B122" s="31">
        <v>44383</v>
      </c>
      <c r="C122" s="33" t="s">
        <v>686</v>
      </c>
      <c r="D122" s="26" t="s">
        <v>23</v>
      </c>
      <c r="E122" s="27" t="s">
        <v>15</v>
      </c>
      <c r="F122" s="27"/>
      <c r="G122" s="27" t="s">
        <v>208</v>
      </c>
      <c r="H122" s="36" t="s">
        <v>209</v>
      </c>
      <c r="I122" s="37">
        <v>300</v>
      </c>
      <c r="J122" s="25">
        <v>44390</v>
      </c>
      <c r="K122" s="25">
        <v>44390</v>
      </c>
      <c r="L122" s="24"/>
      <c r="M122" s="24" t="s">
        <v>687</v>
      </c>
      <c r="N122" s="26" t="s">
        <v>688</v>
      </c>
    </row>
    <row r="123" spans="1:15" x14ac:dyDescent="0.2">
      <c r="A123" s="64" t="s">
        <v>689</v>
      </c>
      <c r="B123" s="31">
        <v>44385</v>
      </c>
      <c r="C123" s="29" t="s">
        <v>690</v>
      </c>
      <c r="D123" s="26" t="s">
        <v>16</v>
      </c>
      <c r="E123" s="27" t="s">
        <v>15</v>
      </c>
      <c r="F123" s="27"/>
      <c r="G123" s="27" t="s">
        <v>424</v>
      </c>
      <c r="H123" s="36" t="s">
        <v>425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691</v>
      </c>
      <c r="N123" s="26" t="s">
        <v>692</v>
      </c>
    </row>
    <row r="124" spans="1:15" ht="33.75" x14ac:dyDescent="0.2">
      <c r="A124" s="29" t="s">
        <v>693</v>
      </c>
      <c r="B124" s="31">
        <v>44385</v>
      </c>
      <c r="C124" s="29" t="s">
        <v>694</v>
      </c>
      <c r="D124" s="26" t="s">
        <v>35</v>
      </c>
      <c r="E124" s="27" t="s">
        <v>15</v>
      </c>
      <c r="F124" s="27"/>
      <c r="G124" s="27" t="s">
        <v>641</v>
      </c>
      <c r="H124" s="36" t="s">
        <v>642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695</v>
      </c>
      <c r="N124" s="26" t="s">
        <v>696</v>
      </c>
    </row>
    <row r="125" spans="1:15" x14ac:dyDescent="0.2">
      <c r="A125" s="29" t="s">
        <v>697</v>
      </c>
      <c r="B125" s="31">
        <v>44386</v>
      </c>
      <c r="C125" s="29" t="s">
        <v>698</v>
      </c>
      <c r="D125" s="26" t="s">
        <v>35</v>
      </c>
      <c r="E125" s="27" t="s">
        <v>15</v>
      </c>
      <c r="F125" s="27"/>
      <c r="G125" s="27" t="s">
        <v>203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699</v>
      </c>
      <c r="N125" s="26" t="s">
        <v>700</v>
      </c>
    </row>
    <row r="126" spans="1:15" ht="22.5" x14ac:dyDescent="0.2">
      <c r="A126" s="29" t="s">
        <v>701</v>
      </c>
      <c r="B126" s="31">
        <v>44389</v>
      </c>
      <c r="C126" s="29" t="s">
        <v>702</v>
      </c>
      <c r="D126" s="26" t="s">
        <v>23</v>
      </c>
      <c r="E126" s="27" t="s">
        <v>24</v>
      </c>
      <c r="F126" s="27" t="s">
        <v>703</v>
      </c>
      <c r="G126" s="27" t="s">
        <v>704</v>
      </c>
      <c r="H126" s="36" t="s">
        <v>705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706</v>
      </c>
      <c r="N126" s="26" t="s">
        <v>707</v>
      </c>
    </row>
    <row r="127" spans="1:15" x14ac:dyDescent="0.2">
      <c r="A127" s="29" t="s">
        <v>708</v>
      </c>
      <c r="B127" s="31">
        <v>44390</v>
      </c>
      <c r="C127" s="26" t="s">
        <v>709</v>
      </c>
      <c r="D127" s="26" t="s">
        <v>35</v>
      </c>
      <c r="E127" s="27" t="s">
        <v>15</v>
      </c>
      <c r="F127" s="27"/>
      <c r="G127" s="27" t="s">
        <v>710</v>
      </c>
      <c r="H127" s="66" t="s">
        <v>393</v>
      </c>
      <c r="I127" s="37">
        <v>3240</v>
      </c>
      <c r="J127" s="25">
        <v>44378</v>
      </c>
      <c r="K127" s="25">
        <v>44742</v>
      </c>
      <c r="L127" s="24">
        <f>270+270+270+270+270+270+270+270+270+270+270+270</f>
        <v>3240</v>
      </c>
      <c r="M127" s="24" t="s">
        <v>711</v>
      </c>
      <c r="N127" s="26" t="s">
        <v>712</v>
      </c>
    </row>
    <row r="128" spans="1:15" x14ac:dyDescent="0.2">
      <c r="A128" s="29" t="s">
        <v>713</v>
      </c>
      <c r="B128" s="31">
        <v>44390</v>
      </c>
      <c r="C128" s="34" t="s">
        <v>714</v>
      </c>
      <c r="D128" s="26" t="s">
        <v>35</v>
      </c>
      <c r="E128" s="27" t="s">
        <v>15</v>
      </c>
      <c r="F128" s="27"/>
      <c r="G128" s="27" t="s">
        <v>715</v>
      </c>
      <c r="H128" s="36" t="s">
        <v>716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717</v>
      </c>
      <c r="N128" s="26" t="s">
        <v>718</v>
      </c>
    </row>
    <row r="129" spans="1:14" x14ac:dyDescent="0.2">
      <c r="A129" s="33" t="s">
        <v>719</v>
      </c>
      <c r="B129" s="31">
        <v>44390</v>
      </c>
      <c r="C129" s="33" t="s">
        <v>720</v>
      </c>
      <c r="D129" s="26" t="s">
        <v>35</v>
      </c>
      <c r="E129" s="27" t="s">
        <v>15</v>
      </c>
      <c r="F129" s="27"/>
      <c r="G129" s="27" t="s">
        <v>229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721</v>
      </c>
      <c r="N129" s="26" t="s">
        <v>722</v>
      </c>
    </row>
    <row r="130" spans="1:14" ht="22.5" x14ac:dyDescent="0.2">
      <c r="A130" s="29" t="s">
        <v>723</v>
      </c>
      <c r="B130" s="31">
        <v>44390</v>
      </c>
      <c r="C130" s="26" t="s">
        <v>724</v>
      </c>
      <c r="D130" s="26" t="s">
        <v>35</v>
      </c>
      <c r="E130" s="68" t="s">
        <v>924</v>
      </c>
      <c r="F130" s="27"/>
      <c r="G130" s="52" t="s">
        <v>725</v>
      </c>
      <c r="H130" s="36" t="s">
        <v>726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727</v>
      </c>
      <c r="N130" s="26" t="s">
        <v>728</v>
      </c>
    </row>
    <row r="131" spans="1:14" ht="22.5" customHeight="1" x14ac:dyDescent="0.2">
      <c r="A131" s="29" t="s">
        <v>729</v>
      </c>
      <c r="B131" s="31">
        <v>44390</v>
      </c>
      <c r="C131" s="26" t="s">
        <v>730</v>
      </c>
      <c r="D131" s="26" t="s">
        <v>35</v>
      </c>
      <c r="E131" s="68" t="s">
        <v>924</v>
      </c>
      <c r="F131" s="27"/>
      <c r="G131" s="52" t="s">
        <v>731</v>
      </c>
      <c r="H131" s="36" t="s">
        <v>732</v>
      </c>
      <c r="I131" s="37">
        <v>10000</v>
      </c>
      <c r="J131" s="25">
        <v>44396</v>
      </c>
      <c r="K131" s="25">
        <v>44712</v>
      </c>
      <c r="L131" s="24"/>
      <c r="M131" s="24" t="s">
        <v>733</v>
      </c>
      <c r="N131" s="26" t="s">
        <v>734</v>
      </c>
    </row>
    <row r="132" spans="1:14" ht="22.5" x14ac:dyDescent="0.2">
      <c r="A132" s="29" t="s">
        <v>735</v>
      </c>
      <c r="B132" s="31">
        <v>44392</v>
      </c>
      <c r="C132" s="29" t="s">
        <v>736</v>
      </c>
      <c r="D132" s="26" t="s">
        <v>16</v>
      </c>
      <c r="E132" s="27" t="s">
        <v>15</v>
      </c>
      <c r="F132" s="27"/>
      <c r="G132" s="27" t="s">
        <v>340</v>
      </c>
      <c r="H132" s="36" t="s">
        <v>341</v>
      </c>
      <c r="I132" s="37">
        <v>217.16</v>
      </c>
      <c r="J132" s="25">
        <v>44396</v>
      </c>
      <c r="K132" s="25">
        <v>44397</v>
      </c>
      <c r="L132" s="24">
        <v>204.16</v>
      </c>
      <c r="M132" s="24" t="s">
        <v>737</v>
      </c>
      <c r="N132" s="26" t="s">
        <v>738</v>
      </c>
    </row>
    <row r="133" spans="1:14" ht="45" x14ac:dyDescent="0.2">
      <c r="A133" s="29" t="s">
        <v>739</v>
      </c>
      <c r="B133" s="31">
        <v>44397</v>
      </c>
      <c r="C133" s="34" t="s">
        <v>740</v>
      </c>
      <c r="D133" s="26" t="s">
        <v>35</v>
      </c>
      <c r="E133" s="27" t="s">
        <v>24</v>
      </c>
      <c r="F133" s="27" t="s">
        <v>741</v>
      </c>
      <c r="G133" s="27" t="s">
        <v>159</v>
      </c>
      <c r="H133" s="66" t="s">
        <v>160</v>
      </c>
      <c r="I133" s="37">
        <v>397</v>
      </c>
      <c r="J133" s="25">
        <v>44401</v>
      </c>
      <c r="K133" s="25">
        <v>44766</v>
      </c>
      <c r="L133" s="24"/>
      <c r="M133" s="24" t="s">
        <v>742</v>
      </c>
      <c r="N133" s="26" t="s">
        <v>743</v>
      </c>
    </row>
    <row r="134" spans="1:14" ht="22.5" x14ac:dyDescent="0.25">
      <c r="A134" s="30" t="s">
        <v>744</v>
      </c>
      <c r="B134" s="31">
        <v>44404</v>
      </c>
      <c r="C134" s="27" t="s">
        <v>745</v>
      </c>
      <c r="D134" s="26" t="s">
        <v>23</v>
      </c>
      <c r="E134" s="27" t="s">
        <v>15</v>
      </c>
      <c r="F134" s="27"/>
      <c r="G134" s="27" t="s">
        <v>523</v>
      </c>
      <c r="H134" s="36" t="s">
        <v>524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746</v>
      </c>
      <c r="N134" s="26" t="s">
        <v>747</v>
      </c>
    </row>
    <row r="135" spans="1:14" ht="22.5" x14ac:dyDescent="0.25">
      <c r="A135" s="30" t="s">
        <v>748</v>
      </c>
      <c r="B135" s="31">
        <v>44404</v>
      </c>
      <c r="C135" s="26" t="s">
        <v>749</v>
      </c>
      <c r="D135" s="26" t="s">
        <v>23</v>
      </c>
      <c r="E135" s="27" t="s">
        <v>24</v>
      </c>
      <c r="F135" s="27" t="s">
        <v>750</v>
      </c>
      <c r="G135" s="27" t="s">
        <v>586</v>
      </c>
      <c r="H135" s="36" t="s">
        <v>587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751</v>
      </c>
      <c r="N135" s="26" t="s">
        <v>752</v>
      </c>
    </row>
    <row r="136" spans="1:14" x14ac:dyDescent="0.25">
      <c r="A136" s="30" t="s">
        <v>753</v>
      </c>
      <c r="B136" s="31">
        <v>44406</v>
      </c>
      <c r="C136" s="26" t="s">
        <v>754</v>
      </c>
      <c r="D136" s="26" t="s">
        <v>23</v>
      </c>
      <c r="E136" s="27" t="s">
        <v>15</v>
      </c>
      <c r="F136" s="27"/>
      <c r="G136" s="27" t="s">
        <v>184</v>
      </c>
      <c r="H136" s="36" t="s">
        <v>185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755</v>
      </c>
      <c r="N136" s="26" t="s">
        <v>756</v>
      </c>
    </row>
    <row r="137" spans="1:14" ht="22.5" x14ac:dyDescent="0.25">
      <c r="A137" s="30" t="s">
        <v>757</v>
      </c>
      <c r="B137" s="31">
        <v>44407</v>
      </c>
      <c r="C137" s="26" t="s">
        <v>758</v>
      </c>
      <c r="D137" s="26" t="s">
        <v>16</v>
      </c>
      <c r="E137" s="27" t="s">
        <v>15</v>
      </c>
      <c r="F137" s="27"/>
      <c r="G137" s="27" t="s">
        <v>208</v>
      </c>
      <c r="H137" s="36" t="s">
        <v>209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759</v>
      </c>
      <c r="N137" s="26" t="s">
        <v>760</v>
      </c>
    </row>
    <row r="138" spans="1:14" ht="22.5" x14ac:dyDescent="0.2">
      <c r="A138" s="29" t="s">
        <v>761</v>
      </c>
      <c r="B138" s="31">
        <v>44410</v>
      </c>
      <c r="C138" s="26" t="s">
        <v>1289</v>
      </c>
      <c r="D138" s="26" t="s">
        <v>16</v>
      </c>
      <c r="E138" s="26" t="s">
        <v>15</v>
      </c>
      <c r="F138" s="26"/>
      <c r="G138" s="26" t="s">
        <v>340</v>
      </c>
      <c r="H138" s="15" t="s">
        <v>341</v>
      </c>
      <c r="I138" s="8">
        <v>1000</v>
      </c>
      <c r="J138" s="9">
        <v>44409</v>
      </c>
      <c r="K138" s="25">
        <v>44561</v>
      </c>
      <c r="L138" s="24">
        <f>316.94+19.4+57.48+82.07+496.13</f>
        <v>972.02</v>
      </c>
      <c r="M138" s="24" t="s">
        <v>762</v>
      </c>
      <c r="N138" s="26" t="s">
        <v>763</v>
      </c>
    </row>
    <row r="139" spans="1:14" x14ac:dyDescent="0.2">
      <c r="A139" s="29" t="s">
        <v>764</v>
      </c>
      <c r="B139" s="31">
        <v>44410</v>
      </c>
      <c r="C139" s="26" t="s">
        <v>99</v>
      </c>
      <c r="D139" s="26" t="s">
        <v>16</v>
      </c>
      <c r="E139" s="26" t="s">
        <v>15</v>
      </c>
      <c r="F139" s="26"/>
      <c r="G139" s="26" t="s">
        <v>122</v>
      </c>
      <c r="H139" s="15" t="s">
        <v>123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765</v>
      </c>
      <c r="N139" s="26" t="s">
        <v>766</v>
      </c>
    </row>
    <row r="140" spans="1:14" x14ac:dyDescent="0.2">
      <c r="A140" s="29" t="s">
        <v>767</v>
      </c>
      <c r="B140" s="31">
        <v>44411</v>
      </c>
      <c r="C140" s="26" t="s">
        <v>768</v>
      </c>
      <c r="D140" s="26" t="s">
        <v>16</v>
      </c>
      <c r="E140" s="26" t="s">
        <v>15</v>
      </c>
      <c r="F140" s="26"/>
      <c r="G140" s="26" t="s">
        <v>501</v>
      </c>
      <c r="H140" s="15" t="s">
        <v>502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769</v>
      </c>
      <c r="N140" s="26" t="s">
        <v>770</v>
      </c>
    </row>
    <row r="141" spans="1:14" ht="22.5" x14ac:dyDescent="0.2">
      <c r="A141" s="29" t="s">
        <v>771</v>
      </c>
      <c r="B141" s="31">
        <v>44411</v>
      </c>
      <c r="C141" s="26" t="s">
        <v>772</v>
      </c>
      <c r="D141" s="26" t="s">
        <v>23</v>
      </c>
      <c r="E141" s="26" t="s">
        <v>15</v>
      </c>
      <c r="F141" s="26"/>
      <c r="G141" s="26" t="s">
        <v>208</v>
      </c>
      <c r="H141" s="15" t="s">
        <v>209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773</v>
      </c>
      <c r="N141" s="26" t="s">
        <v>774</v>
      </c>
    </row>
    <row r="142" spans="1:14" x14ac:dyDescent="0.2">
      <c r="A142" s="29" t="s">
        <v>775</v>
      </c>
      <c r="B142" s="31">
        <v>44411</v>
      </c>
      <c r="C142" s="26" t="s">
        <v>776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777</v>
      </c>
      <c r="N142" s="26" t="s">
        <v>778</v>
      </c>
    </row>
    <row r="143" spans="1:14" ht="22.5" x14ac:dyDescent="0.25">
      <c r="A143" s="30" t="s">
        <v>779</v>
      </c>
      <c r="B143" s="31">
        <v>44413</v>
      </c>
      <c r="C143" s="26" t="s">
        <v>780</v>
      </c>
      <c r="D143" s="26" t="s">
        <v>23</v>
      </c>
      <c r="E143" s="26" t="s">
        <v>15</v>
      </c>
      <c r="F143" s="26"/>
      <c r="G143" s="26" t="s">
        <v>523</v>
      </c>
      <c r="H143" s="15" t="s">
        <v>524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918</v>
      </c>
      <c r="N143" s="26" t="s">
        <v>781</v>
      </c>
    </row>
    <row r="144" spans="1:14" ht="22.5" x14ac:dyDescent="0.25">
      <c r="A144" s="30" t="s">
        <v>782</v>
      </c>
      <c r="B144" s="31">
        <v>44414</v>
      </c>
      <c r="C144" s="26" t="s">
        <v>783</v>
      </c>
      <c r="D144" s="26" t="s">
        <v>23</v>
      </c>
      <c r="E144" s="26" t="s">
        <v>24</v>
      </c>
      <c r="F144" s="26" t="s">
        <v>784</v>
      </c>
      <c r="G144" s="26" t="s">
        <v>785</v>
      </c>
      <c r="H144" s="15" t="s">
        <v>786</v>
      </c>
      <c r="I144" s="8">
        <v>110</v>
      </c>
      <c r="J144" s="9">
        <v>44414</v>
      </c>
      <c r="K144" s="25">
        <v>44414</v>
      </c>
      <c r="L144" s="24">
        <v>110</v>
      </c>
      <c r="M144" s="24" t="s">
        <v>787</v>
      </c>
      <c r="N144" s="26" t="s">
        <v>788</v>
      </c>
    </row>
    <row r="145" spans="1:14" ht="22.5" x14ac:dyDescent="0.25">
      <c r="A145" s="30" t="s">
        <v>789</v>
      </c>
      <c r="B145" s="31">
        <v>44418</v>
      </c>
      <c r="C145" s="26" t="s">
        <v>790</v>
      </c>
      <c r="D145" s="26" t="s">
        <v>16</v>
      </c>
      <c r="E145" s="26" t="s">
        <v>24</v>
      </c>
      <c r="F145" s="26" t="s">
        <v>791</v>
      </c>
      <c r="G145" s="26" t="s">
        <v>792</v>
      </c>
      <c r="H145" s="15" t="s">
        <v>793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794</v>
      </c>
      <c r="N145" s="26" t="s">
        <v>795</v>
      </c>
    </row>
    <row r="146" spans="1:14" ht="22.5" x14ac:dyDescent="0.25">
      <c r="A146" s="30" t="s">
        <v>796</v>
      </c>
      <c r="B146" s="31">
        <v>44428</v>
      </c>
      <c r="C146" s="26" t="s">
        <v>797</v>
      </c>
      <c r="D146" s="26" t="s">
        <v>23</v>
      </c>
      <c r="E146" s="26" t="s">
        <v>15</v>
      </c>
      <c r="F146" s="26"/>
      <c r="G146" s="26" t="s">
        <v>241</v>
      </c>
      <c r="H146" s="15" t="s">
        <v>242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798</v>
      </c>
      <c r="N146" s="27" t="s">
        <v>919</v>
      </c>
    </row>
    <row r="147" spans="1:14" x14ac:dyDescent="0.25">
      <c r="A147" s="30" t="s">
        <v>799</v>
      </c>
      <c r="B147" s="31">
        <v>44428</v>
      </c>
      <c r="C147" s="26" t="s">
        <v>800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24">
        <v>1500</v>
      </c>
      <c r="M147" s="24" t="s">
        <v>801</v>
      </c>
      <c r="N147" s="27" t="s">
        <v>920</v>
      </c>
    </row>
    <row r="148" spans="1:14" x14ac:dyDescent="0.25">
      <c r="A148" s="30" t="s">
        <v>802</v>
      </c>
      <c r="B148" s="31">
        <v>44428</v>
      </c>
      <c r="C148" s="26" t="s">
        <v>803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/>
      <c r="M148" s="24" t="s">
        <v>922</v>
      </c>
      <c r="N148" s="27" t="s">
        <v>921</v>
      </c>
    </row>
    <row r="149" spans="1:14" ht="22.5" x14ac:dyDescent="0.25">
      <c r="A149" s="30" t="s">
        <v>804</v>
      </c>
      <c r="B149" s="31">
        <v>44431</v>
      </c>
      <c r="C149" s="26" t="s">
        <v>805</v>
      </c>
      <c r="D149" s="26" t="s">
        <v>16</v>
      </c>
      <c r="E149" s="26" t="s">
        <v>15</v>
      </c>
      <c r="F149" s="26"/>
      <c r="G149" s="26" t="s">
        <v>806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763.59+600.46+111.03+108.67+103+114.8</f>
        <v>1801.5500000000002</v>
      </c>
      <c r="M149" s="24" t="s">
        <v>807</v>
      </c>
      <c r="N149" s="27" t="s">
        <v>808</v>
      </c>
    </row>
    <row r="150" spans="1:14" x14ac:dyDescent="0.25">
      <c r="A150" s="30" t="s">
        <v>809</v>
      </c>
      <c r="B150" s="31">
        <v>44433</v>
      </c>
      <c r="C150" s="26" t="s">
        <v>810</v>
      </c>
      <c r="D150" s="26" t="s">
        <v>16</v>
      </c>
      <c r="E150" s="26" t="s">
        <v>15</v>
      </c>
      <c r="F150" s="26"/>
      <c r="G150" s="26" t="s">
        <v>811</v>
      </c>
      <c r="H150" s="15" t="s">
        <v>812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813</v>
      </c>
      <c r="N150" s="26" t="s">
        <v>814</v>
      </c>
    </row>
    <row r="151" spans="1:14" ht="67.5" x14ac:dyDescent="0.2">
      <c r="A151" s="29" t="s">
        <v>815</v>
      </c>
      <c r="B151" s="31">
        <v>44433</v>
      </c>
      <c r="C151" s="26" t="s">
        <v>816</v>
      </c>
      <c r="D151" s="26" t="s">
        <v>35</v>
      </c>
      <c r="E151" s="26" t="s">
        <v>24</v>
      </c>
      <c r="F151" s="26" t="s">
        <v>817</v>
      </c>
      <c r="G151" s="26" t="s">
        <v>818</v>
      </c>
      <c r="H151" s="15" t="s">
        <v>819</v>
      </c>
      <c r="I151" s="8">
        <v>529</v>
      </c>
      <c r="J151" s="9">
        <v>44432</v>
      </c>
      <c r="K151" s="25">
        <v>44797</v>
      </c>
      <c r="L151" s="24"/>
      <c r="M151" s="24" t="s">
        <v>820</v>
      </c>
      <c r="N151" s="26" t="s">
        <v>821</v>
      </c>
    </row>
    <row r="152" spans="1:14" ht="33.75" x14ac:dyDescent="0.2">
      <c r="A152" s="29" t="s">
        <v>822</v>
      </c>
      <c r="B152" s="31">
        <v>44434</v>
      </c>
      <c r="C152" s="26" t="s">
        <v>823</v>
      </c>
      <c r="D152" s="26" t="s">
        <v>16</v>
      </c>
      <c r="E152" s="26" t="s">
        <v>24</v>
      </c>
      <c r="F152" s="26" t="s">
        <v>824</v>
      </c>
      <c r="G152" s="26" t="s">
        <v>792</v>
      </c>
      <c r="H152" s="15" t="s">
        <v>793</v>
      </c>
      <c r="I152" s="8">
        <v>35500</v>
      </c>
      <c r="J152" s="9">
        <v>44446</v>
      </c>
      <c r="K152" s="25">
        <v>44561</v>
      </c>
      <c r="L152" s="24">
        <f>13572.75+11133.54</f>
        <v>24706.29</v>
      </c>
      <c r="M152" s="24" t="s">
        <v>825</v>
      </c>
      <c r="N152" s="26" t="s">
        <v>1257</v>
      </c>
    </row>
    <row r="153" spans="1:14" ht="33.75" x14ac:dyDescent="0.2">
      <c r="A153" s="29" t="s">
        <v>826</v>
      </c>
      <c r="B153" s="31">
        <v>44434</v>
      </c>
      <c r="C153" s="26" t="s">
        <v>827</v>
      </c>
      <c r="D153" s="26" t="s">
        <v>16</v>
      </c>
      <c r="E153" s="26" t="s">
        <v>24</v>
      </c>
      <c r="F153" s="26" t="s">
        <v>824</v>
      </c>
      <c r="G153" s="26" t="s">
        <v>792</v>
      </c>
      <c r="H153" s="15" t="s">
        <v>793</v>
      </c>
      <c r="I153" s="8">
        <v>12000</v>
      </c>
      <c r="J153" s="9">
        <v>44446</v>
      </c>
      <c r="K153" s="25">
        <v>44561</v>
      </c>
      <c r="L153" s="24">
        <f>11476.5+2851.84</f>
        <v>14328.34</v>
      </c>
      <c r="M153" s="24" t="s">
        <v>828</v>
      </c>
      <c r="N153" s="26" t="s">
        <v>1258</v>
      </c>
    </row>
    <row r="154" spans="1:14" ht="45" x14ac:dyDescent="0.2">
      <c r="A154" s="29" t="s">
        <v>829</v>
      </c>
      <c r="B154" s="31">
        <v>44434</v>
      </c>
      <c r="C154" s="26" t="s">
        <v>830</v>
      </c>
      <c r="D154" s="26" t="s">
        <v>16</v>
      </c>
      <c r="E154" s="26" t="s">
        <v>24</v>
      </c>
      <c r="F154" s="26" t="s">
        <v>824</v>
      </c>
      <c r="G154" s="26" t="s">
        <v>792</v>
      </c>
      <c r="H154" s="15" t="s">
        <v>793</v>
      </c>
      <c r="I154" s="8">
        <v>25000</v>
      </c>
      <c r="J154" s="9">
        <v>44446</v>
      </c>
      <c r="K154" s="25">
        <v>44561</v>
      </c>
      <c r="L154" s="24">
        <f>8753.6+9053.92+7672.88</f>
        <v>25480.400000000001</v>
      </c>
      <c r="M154" s="24" t="s">
        <v>831</v>
      </c>
      <c r="N154" s="26" t="s">
        <v>1259</v>
      </c>
    </row>
    <row r="155" spans="1:14" x14ac:dyDescent="0.2">
      <c r="A155" s="29" t="s">
        <v>832</v>
      </c>
      <c r="B155" s="31">
        <v>44435</v>
      </c>
      <c r="C155" s="26" t="s">
        <v>833</v>
      </c>
      <c r="D155" s="26" t="s">
        <v>35</v>
      </c>
      <c r="E155" s="26" t="s">
        <v>15</v>
      </c>
      <c r="F155" s="26"/>
      <c r="G155" s="52" t="s">
        <v>834</v>
      </c>
      <c r="H155" s="36" t="s">
        <v>835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836</v>
      </c>
      <c r="N155" s="26" t="s">
        <v>837</v>
      </c>
    </row>
    <row r="156" spans="1:14" x14ac:dyDescent="0.25">
      <c r="A156" s="34" t="s">
        <v>838</v>
      </c>
      <c r="B156" s="31">
        <v>44438</v>
      </c>
      <c r="C156" s="26" t="s">
        <v>839</v>
      </c>
      <c r="D156" s="26" t="s">
        <v>35</v>
      </c>
      <c r="E156" s="26" t="s">
        <v>15</v>
      </c>
      <c r="F156" s="26"/>
      <c r="G156" s="26" t="s">
        <v>840</v>
      </c>
      <c r="H156" s="15" t="s">
        <v>841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842</v>
      </c>
      <c r="N156" s="26" t="s">
        <v>843</v>
      </c>
    </row>
    <row r="157" spans="1:14" x14ac:dyDescent="0.2">
      <c r="A157" s="29" t="s">
        <v>844</v>
      </c>
      <c r="B157" s="31">
        <v>44438</v>
      </c>
      <c r="C157" s="29" t="s">
        <v>845</v>
      </c>
      <c r="D157" s="26" t="s">
        <v>16</v>
      </c>
      <c r="E157" s="26" t="s">
        <v>15</v>
      </c>
      <c r="F157" s="26"/>
      <c r="G157" s="26" t="s">
        <v>636</v>
      </c>
      <c r="H157" s="15" t="s">
        <v>581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846</v>
      </c>
      <c r="N157" s="26" t="s">
        <v>847</v>
      </c>
    </row>
    <row r="158" spans="1:14" ht="22.5" x14ac:dyDescent="0.2">
      <c r="A158" s="29" t="s">
        <v>848</v>
      </c>
      <c r="B158" s="31">
        <v>44438</v>
      </c>
      <c r="C158" s="26" t="s">
        <v>849</v>
      </c>
      <c r="D158" s="26" t="s">
        <v>16</v>
      </c>
      <c r="E158" s="68" t="s">
        <v>924</v>
      </c>
      <c r="F158" s="26" t="s">
        <v>155</v>
      </c>
      <c r="G158" s="26" t="s">
        <v>850</v>
      </c>
      <c r="H158" s="15" t="s">
        <v>851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852</v>
      </c>
      <c r="N158" s="26" t="s">
        <v>853</v>
      </c>
    </row>
    <row r="159" spans="1:14" s="54" customFormat="1" x14ac:dyDescent="0.2">
      <c r="A159" s="65" t="s">
        <v>854</v>
      </c>
      <c r="B159" s="35">
        <v>44440</v>
      </c>
      <c r="C159" s="27" t="s">
        <v>855</v>
      </c>
      <c r="D159" s="27" t="s">
        <v>16</v>
      </c>
      <c r="E159" s="27" t="s">
        <v>15</v>
      </c>
      <c r="F159" s="27"/>
      <c r="G159" s="54" t="s">
        <v>856</v>
      </c>
      <c r="H159" s="36" t="s">
        <v>425</v>
      </c>
      <c r="I159" s="37">
        <v>61</v>
      </c>
      <c r="J159" s="25">
        <v>44447</v>
      </c>
      <c r="K159" s="25">
        <v>44469</v>
      </c>
      <c r="L159" s="24"/>
      <c r="M159" s="24" t="s">
        <v>857</v>
      </c>
      <c r="N159" s="27" t="s">
        <v>858</v>
      </c>
    </row>
    <row r="160" spans="1:14" x14ac:dyDescent="0.2">
      <c r="A160" s="29" t="s">
        <v>859</v>
      </c>
      <c r="B160" s="31">
        <v>44445</v>
      </c>
      <c r="C160" s="29" t="s">
        <v>860</v>
      </c>
      <c r="D160" s="26" t="s">
        <v>35</v>
      </c>
      <c r="E160" s="26" t="s">
        <v>15</v>
      </c>
      <c r="F160" s="26"/>
      <c r="G160" s="26" t="s">
        <v>861</v>
      </c>
      <c r="H160" s="15" t="s">
        <v>862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923</v>
      </c>
      <c r="N160" s="26" t="s">
        <v>863</v>
      </c>
    </row>
    <row r="161" spans="1:14" x14ac:dyDescent="0.2">
      <c r="A161" s="29" t="s">
        <v>864</v>
      </c>
      <c r="B161" s="31">
        <v>44449</v>
      </c>
      <c r="C161" s="29" t="s">
        <v>865</v>
      </c>
      <c r="D161" s="26" t="s">
        <v>16</v>
      </c>
      <c r="E161" s="26" t="s">
        <v>15</v>
      </c>
      <c r="F161" s="26"/>
      <c r="G161" s="26" t="s">
        <v>269</v>
      </c>
      <c r="H161" s="15" t="s">
        <v>270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866</v>
      </c>
      <c r="N161" s="27" t="s">
        <v>867</v>
      </c>
    </row>
    <row r="162" spans="1:14" ht="56.25" x14ac:dyDescent="0.2">
      <c r="A162" s="29" t="s">
        <v>868</v>
      </c>
      <c r="B162" s="31">
        <v>44449</v>
      </c>
      <c r="C162" s="34" t="s">
        <v>869</v>
      </c>
      <c r="D162" s="26" t="s">
        <v>35</v>
      </c>
      <c r="E162" s="26" t="s">
        <v>24</v>
      </c>
      <c r="F162" s="26" t="s">
        <v>870</v>
      </c>
      <c r="G162" s="52" t="s">
        <v>871</v>
      </c>
      <c r="H162" s="36" t="s">
        <v>872</v>
      </c>
      <c r="I162" s="8">
        <v>20000</v>
      </c>
      <c r="J162" s="9">
        <v>44470</v>
      </c>
      <c r="K162" s="25">
        <v>44561</v>
      </c>
      <c r="L162" s="24">
        <f>15006.78+7200.29</f>
        <v>22207.07</v>
      </c>
      <c r="M162" s="24" t="s">
        <v>873</v>
      </c>
      <c r="N162" s="26" t="s">
        <v>1253</v>
      </c>
    </row>
    <row r="163" spans="1:14" ht="22.5" x14ac:dyDescent="0.25">
      <c r="A163" s="30" t="s">
        <v>874</v>
      </c>
      <c r="B163" s="31">
        <v>44455</v>
      </c>
      <c r="C163" s="26" t="s">
        <v>875</v>
      </c>
      <c r="D163" s="26" t="s">
        <v>16</v>
      </c>
      <c r="E163" s="26" t="s">
        <v>24</v>
      </c>
      <c r="F163" s="26" t="s">
        <v>876</v>
      </c>
      <c r="G163" s="26" t="s">
        <v>877</v>
      </c>
      <c r="H163" s="15" t="s">
        <v>76</v>
      </c>
      <c r="I163" s="8">
        <v>340</v>
      </c>
      <c r="J163" s="9">
        <v>44473</v>
      </c>
      <c r="K163" s="25">
        <v>44480</v>
      </c>
      <c r="L163" s="24">
        <f>208+132</f>
        <v>340</v>
      </c>
      <c r="M163" s="24" t="s">
        <v>878</v>
      </c>
      <c r="N163" s="26" t="s">
        <v>879</v>
      </c>
    </row>
    <row r="164" spans="1:14" ht="22.5" x14ac:dyDescent="0.25">
      <c r="A164" s="30" t="s">
        <v>880</v>
      </c>
      <c r="B164" s="31">
        <v>44461</v>
      </c>
      <c r="C164" s="26" t="s">
        <v>881</v>
      </c>
      <c r="D164" s="26" t="s">
        <v>16</v>
      </c>
      <c r="E164" s="26" t="s">
        <v>24</v>
      </c>
      <c r="F164" s="26" t="s">
        <v>882</v>
      </c>
      <c r="G164" s="26" t="s">
        <v>277</v>
      </c>
      <c r="H164" s="15" t="s">
        <v>883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884</v>
      </c>
      <c r="N164" s="26" t="s">
        <v>885</v>
      </c>
    </row>
    <row r="165" spans="1:14" x14ac:dyDescent="0.25">
      <c r="A165" s="30" t="s">
        <v>886</v>
      </c>
      <c r="B165" s="31">
        <v>44461</v>
      </c>
      <c r="C165" s="26" t="s">
        <v>887</v>
      </c>
      <c r="D165" s="26" t="s">
        <v>35</v>
      </c>
      <c r="E165" s="26" t="s">
        <v>15</v>
      </c>
      <c r="F165" s="26"/>
      <c r="G165" s="26" t="s">
        <v>647</v>
      </c>
      <c r="H165" s="15" t="s">
        <v>648</v>
      </c>
      <c r="I165" s="8">
        <v>528.9</v>
      </c>
      <c r="J165" s="9">
        <v>44466</v>
      </c>
      <c r="K165" s="25">
        <v>44469</v>
      </c>
      <c r="L165" s="24"/>
      <c r="M165" s="24" t="s">
        <v>888</v>
      </c>
      <c r="N165" s="26" t="s">
        <v>889</v>
      </c>
    </row>
    <row r="166" spans="1:14" ht="22.5" x14ac:dyDescent="0.25">
      <c r="A166" s="30" t="s">
        <v>890</v>
      </c>
      <c r="B166" s="31">
        <v>44461</v>
      </c>
      <c r="C166" s="26" t="s">
        <v>891</v>
      </c>
      <c r="D166" s="26" t="s">
        <v>16</v>
      </c>
      <c r="E166" s="26" t="s">
        <v>15</v>
      </c>
      <c r="F166" s="26"/>
      <c r="G166" s="26" t="s">
        <v>892</v>
      </c>
      <c r="H166" s="15" t="s">
        <v>425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1260</v>
      </c>
      <c r="N166" s="26" t="s">
        <v>1252</v>
      </c>
    </row>
    <row r="167" spans="1:14" ht="22.5" x14ac:dyDescent="0.25">
      <c r="A167" s="30" t="s">
        <v>893</v>
      </c>
      <c r="B167" s="31">
        <v>44463</v>
      </c>
      <c r="C167" s="26" t="s">
        <v>894</v>
      </c>
      <c r="D167" s="26" t="s">
        <v>35</v>
      </c>
      <c r="E167" s="26" t="s">
        <v>24</v>
      </c>
      <c r="F167" s="26" t="s">
        <v>895</v>
      </c>
      <c r="G167" s="26" t="s">
        <v>213</v>
      </c>
      <c r="H167" s="15" t="s">
        <v>214</v>
      </c>
      <c r="I167" s="37">
        <f>1100+ 190</f>
        <v>1290</v>
      </c>
      <c r="J167" s="9">
        <v>44463</v>
      </c>
      <c r="K167" s="9">
        <v>44482</v>
      </c>
      <c r="L167" s="24">
        <f>1100+190</f>
        <v>1290</v>
      </c>
      <c r="M167" s="63" t="s">
        <v>1261</v>
      </c>
      <c r="N167" s="27" t="s">
        <v>1251</v>
      </c>
    </row>
    <row r="168" spans="1:14" ht="33.75" x14ac:dyDescent="0.25">
      <c r="A168" s="30" t="s">
        <v>896</v>
      </c>
      <c r="B168" s="31">
        <v>44463</v>
      </c>
      <c r="C168" s="26" t="s">
        <v>897</v>
      </c>
      <c r="D168" s="26" t="s">
        <v>16</v>
      </c>
      <c r="E168" s="26" t="s">
        <v>24</v>
      </c>
      <c r="F168" s="26" t="s">
        <v>898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899</v>
      </c>
      <c r="N168" s="26" t="s">
        <v>900</v>
      </c>
    </row>
    <row r="169" spans="1:14" ht="22.5" x14ac:dyDescent="0.25">
      <c r="A169" s="30" t="s">
        <v>901</v>
      </c>
      <c r="B169" s="31">
        <v>44463</v>
      </c>
      <c r="C169" s="26" t="s">
        <v>902</v>
      </c>
      <c r="D169" s="26" t="s">
        <v>23</v>
      </c>
      <c r="E169" s="26" t="s">
        <v>24</v>
      </c>
      <c r="F169" s="26" t="s">
        <v>903</v>
      </c>
      <c r="G169" s="26" t="s">
        <v>917</v>
      </c>
      <c r="H169" s="15" t="s">
        <v>786</v>
      </c>
      <c r="I169" s="8">
        <v>500</v>
      </c>
      <c r="J169" s="9">
        <v>44469</v>
      </c>
      <c r="K169" s="9">
        <v>44473</v>
      </c>
      <c r="L169" s="74">
        <v>500</v>
      </c>
      <c r="M169" s="63" t="s">
        <v>904</v>
      </c>
      <c r="N169" s="26" t="s">
        <v>905</v>
      </c>
    </row>
    <row r="170" spans="1:14" x14ac:dyDescent="0.25">
      <c r="A170" s="30" t="s">
        <v>906</v>
      </c>
      <c r="B170" s="31">
        <v>44466</v>
      </c>
      <c r="C170" s="26" t="s">
        <v>907</v>
      </c>
      <c r="D170" s="26" t="s">
        <v>16</v>
      </c>
      <c r="E170" s="26" t="s">
        <v>15</v>
      </c>
      <c r="F170" s="26"/>
      <c r="G170" s="26" t="s">
        <v>269</v>
      </c>
      <c r="H170" s="15" t="s">
        <v>270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913</v>
      </c>
      <c r="N170" s="26" t="s">
        <v>908</v>
      </c>
    </row>
    <row r="171" spans="1:14" ht="22.5" x14ac:dyDescent="0.2">
      <c r="A171" s="29" t="s">
        <v>909</v>
      </c>
      <c r="B171" s="31">
        <v>44468</v>
      </c>
      <c r="C171" s="26" t="s">
        <v>910</v>
      </c>
      <c r="D171" s="26" t="s">
        <v>16</v>
      </c>
      <c r="E171" s="26" t="s">
        <v>24</v>
      </c>
      <c r="F171" s="26" t="s">
        <v>911</v>
      </c>
      <c r="G171" s="26" t="s">
        <v>501</v>
      </c>
      <c r="H171" s="15" t="s">
        <v>502</v>
      </c>
      <c r="I171" s="8">
        <v>485</v>
      </c>
      <c r="J171" s="9">
        <v>44468</v>
      </c>
      <c r="K171" s="9">
        <v>44475</v>
      </c>
      <c r="L171" s="24">
        <f>436.86+48.54</f>
        <v>485.40000000000003</v>
      </c>
      <c r="M171" s="63" t="s">
        <v>914</v>
      </c>
      <c r="N171" s="26" t="s">
        <v>912</v>
      </c>
    </row>
    <row r="172" spans="1:14" ht="67.5" x14ac:dyDescent="0.2">
      <c r="A172" s="29" t="s">
        <v>926</v>
      </c>
      <c r="B172" s="31">
        <v>44473</v>
      </c>
      <c r="C172" s="26" t="s">
        <v>927</v>
      </c>
      <c r="D172" s="26" t="s">
        <v>16</v>
      </c>
      <c r="E172" s="26" t="s">
        <v>24</v>
      </c>
      <c r="F172" s="26" t="s">
        <v>928</v>
      </c>
      <c r="G172" s="52" t="s">
        <v>929</v>
      </c>
      <c r="H172" s="52">
        <v>12312830156</v>
      </c>
      <c r="I172" s="8">
        <v>27000</v>
      </c>
      <c r="J172" s="9">
        <v>44480</v>
      </c>
      <c r="K172" s="9">
        <v>44561</v>
      </c>
      <c r="L172" s="24">
        <v>9610.15</v>
      </c>
      <c r="M172" s="63" t="s">
        <v>930</v>
      </c>
      <c r="N172" s="26" t="s">
        <v>1262</v>
      </c>
    </row>
    <row r="173" spans="1:14" ht="78.75" x14ac:dyDescent="0.2">
      <c r="A173" s="29" t="s">
        <v>931</v>
      </c>
      <c r="B173" s="31">
        <v>44473</v>
      </c>
      <c r="C173" s="26" t="s">
        <v>827</v>
      </c>
      <c r="D173" s="26" t="s">
        <v>16</v>
      </c>
      <c r="E173" s="26" t="s">
        <v>24</v>
      </c>
      <c r="F173" s="26" t="s">
        <v>932</v>
      </c>
      <c r="G173" s="52" t="s">
        <v>792</v>
      </c>
      <c r="H173" s="36" t="s">
        <v>793</v>
      </c>
      <c r="I173" s="8">
        <v>24825</v>
      </c>
      <c r="J173" s="9">
        <v>44480</v>
      </c>
      <c r="K173" s="9">
        <v>44561</v>
      </c>
      <c r="L173" s="24"/>
      <c r="M173" s="63" t="s">
        <v>933</v>
      </c>
      <c r="N173" s="26" t="s">
        <v>934</v>
      </c>
    </row>
    <row r="174" spans="1:14" ht="67.5" x14ac:dyDescent="0.2">
      <c r="A174" s="29" t="s">
        <v>935</v>
      </c>
      <c r="B174" s="31">
        <v>44473</v>
      </c>
      <c r="C174" s="26" t="s">
        <v>830</v>
      </c>
      <c r="D174" s="26" t="s">
        <v>16</v>
      </c>
      <c r="E174" s="26" t="s">
        <v>24</v>
      </c>
      <c r="F174" s="26" t="s">
        <v>928</v>
      </c>
      <c r="G174" s="52" t="s">
        <v>929</v>
      </c>
      <c r="H174" s="52">
        <v>12312830156</v>
      </c>
      <c r="I174" s="8">
        <v>26100</v>
      </c>
      <c r="J174" s="9">
        <v>44480</v>
      </c>
      <c r="K174" s="9">
        <v>44561</v>
      </c>
      <c r="L174" s="24">
        <f>14945.69+9742.05+5450.09</f>
        <v>30137.829999999998</v>
      </c>
      <c r="M174" s="63" t="s">
        <v>936</v>
      </c>
      <c r="N174" s="26" t="s">
        <v>1263</v>
      </c>
    </row>
    <row r="175" spans="1:14" ht="33.75" x14ac:dyDescent="0.2">
      <c r="A175" s="29" t="s">
        <v>937</v>
      </c>
      <c r="B175" s="31">
        <v>44474</v>
      </c>
      <c r="C175" s="69" t="s">
        <v>938</v>
      </c>
      <c r="D175" s="26" t="s">
        <v>35</v>
      </c>
      <c r="E175" s="26" t="s">
        <v>44</v>
      </c>
      <c r="F175" s="26" t="s">
        <v>824</v>
      </c>
      <c r="G175" s="26" t="s">
        <v>834</v>
      </c>
      <c r="H175" s="36" t="s">
        <v>835</v>
      </c>
      <c r="I175" s="8">
        <v>8000</v>
      </c>
      <c r="J175" s="9">
        <v>44409</v>
      </c>
      <c r="K175" s="9">
        <v>44439</v>
      </c>
      <c r="L175" s="24">
        <v>7169.59</v>
      </c>
      <c r="M175" s="63" t="s">
        <v>939</v>
      </c>
      <c r="N175" s="26" t="s">
        <v>940</v>
      </c>
    </row>
    <row r="176" spans="1:14" ht="56.25" x14ac:dyDescent="0.2">
      <c r="A176" s="29" t="s">
        <v>941</v>
      </c>
      <c r="B176" s="31">
        <v>44477</v>
      </c>
      <c r="C176" s="26" t="s">
        <v>942</v>
      </c>
      <c r="D176" s="26" t="s">
        <v>35</v>
      </c>
      <c r="E176" s="26" t="s">
        <v>24</v>
      </c>
      <c r="F176" s="26" t="s">
        <v>943</v>
      </c>
      <c r="G176" s="52" t="s">
        <v>944</v>
      </c>
      <c r="H176" s="36" t="s">
        <v>945</v>
      </c>
      <c r="I176" s="37">
        <v>38000</v>
      </c>
      <c r="J176" s="9">
        <v>44501</v>
      </c>
      <c r="K176" s="25">
        <v>44561</v>
      </c>
      <c r="L176" s="24"/>
      <c r="M176" s="63" t="s">
        <v>946</v>
      </c>
      <c r="N176" s="26" t="s">
        <v>947</v>
      </c>
    </row>
    <row r="177" spans="1:14" ht="22.5" x14ac:dyDescent="0.25">
      <c r="A177" s="30" t="s">
        <v>948</v>
      </c>
      <c r="B177" s="31">
        <v>44480</v>
      </c>
      <c r="C177" s="26" t="s">
        <v>949</v>
      </c>
      <c r="D177" s="26" t="s">
        <v>16</v>
      </c>
      <c r="E177" s="26" t="s">
        <v>24</v>
      </c>
      <c r="F177" s="26" t="s">
        <v>877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24">
        <f>480</f>
        <v>480</v>
      </c>
      <c r="M177" s="63" t="s">
        <v>950</v>
      </c>
      <c r="N177" s="26" t="s">
        <v>951</v>
      </c>
    </row>
    <row r="178" spans="1:14" x14ac:dyDescent="0.25">
      <c r="A178" s="30" t="s">
        <v>952</v>
      </c>
      <c r="B178" s="31">
        <v>44481</v>
      </c>
      <c r="C178" s="26" t="s">
        <v>953</v>
      </c>
      <c r="D178" s="26" t="s">
        <v>16</v>
      </c>
      <c r="E178" s="26" t="s">
        <v>15</v>
      </c>
      <c r="F178" s="26"/>
      <c r="G178" s="26" t="s">
        <v>954</v>
      </c>
      <c r="H178" s="15" t="s">
        <v>425</v>
      </c>
      <c r="I178" s="8">
        <v>61.1</v>
      </c>
      <c r="J178" s="9">
        <v>44480</v>
      </c>
      <c r="K178" s="9">
        <v>44500</v>
      </c>
      <c r="L178" s="24">
        <v>58.6</v>
      </c>
      <c r="M178" s="63" t="s">
        <v>955</v>
      </c>
      <c r="N178" s="26" t="s">
        <v>956</v>
      </c>
    </row>
    <row r="179" spans="1:14" ht="22.5" x14ac:dyDescent="0.2">
      <c r="A179" s="29" t="s">
        <v>957</v>
      </c>
      <c r="B179" s="31">
        <v>44482</v>
      </c>
      <c r="C179" s="26" t="s">
        <v>958</v>
      </c>
      <c r="D179" s="26" t="s">
        <v>16</v>
      </c>
      <c r="E179" s="26" t="s">
        <v>24</v>
      </c>
      <c r="F179" s="26" t="s">
        <v>959</v>
      </c>
      <c r="G179" s="26" t="s">
        <v>168</v>
      </c>
      <c r="H179" s="15" t="s">
        <v>169</v>
      </c>
      <c r="I179" s="8">
        <v>995</v>
      </c>
      <c r="J179" s="9">
        <v>44483</v>
      </c>
      <c r="K179" s="9">
        <v>44491</v>
      </c>
      <c r="L179" s="24">
        <v>815.57</v>
      </c>
      <c r="M179" s="63" t="s">
        <v>960</v>
      </c>
      <c r="N179" s="26" t="s">
        <v>961</v>
      </c>
    </row>
    <row r="180" spans="1:14" ht="22.5" x14ac:dyDescent="0.2">
      <c r="A180" s="29" t="s">
        <v>962</v>
      </c>
      <c r="B180" s="31">
        <v>44483</v>
      </c>
      <c r="C180" s="26" t="s">
        <v>963</v>
      </c>
      <c r="D180" s="26" t="s">
        <v>35</v>
      </c>
      <c r="E180" s="26" t="s">
        <v>15</v>
      </c>
      <c r="F180" s="26"/>
      <c r="G180" s="26" t="s">
        <v>964</v>
      </c>
      <c r="H180" s="15" t="s">
        <v>965</v>
      </c>
      <c r="I180" s="8">
        <v>6075.47</v>
      </c>
      <c r="J180" s="9">
        <v>44197</v>
      </c>
      <c r="K180" s="9">
        <v>44561</v>
      </c>
      <c r="L180" s="24">
        <f>3108.8+2800.91</f>
        <v>5909.71</v>
      </c>
      <c r="M180" s="63" t="s">
        <v>966</v>
      </c>
      <c r="N180" s="26" t="s">
        <v>967</v>
      </c>
    </row>
    <row r="181" spans="1:14" x14ac:dyDescent="0.25">
      <c r="A181" s="30" t="s">
        <v>968</v>
      </c>
      <c r="B181" s="31">
        <v>44484</v>
      </c>
      <c r="C181" s="26" t="s">
        <v>969</v>
      </c>
      <c r="D181" s="26" t="s">
        <v>23</v>
      </c>
      <c r="E181" s="26" t="s">
        <v>15</v>
      </c>
      <c r="F181" s="26"/>
      <c r="G181" s="26" t="s">
        <v>208</v>
      </c>
      <c r="H181" s="15" t="s">
        <v>209</v>
      </c>
      <c r="I181" s="8">
        <v>550</v>
      </c>
      <c r="J181" s="9">
        <v>44489</v>
      </c>
      <c r="K181" s="9">
        <v>44490</v>
      </c>
      <c r="L181" s="24"/>
      <c r="M181" s="63" t="s">
        <v>970</v>
      </c>
      <c r="N181" s="26" t="s">
        <v>971</v>
      </c>
    </row>
    <row r="182" spans="1:14" x14ac:dyDescent="0.25">
      <c r="A182" s="30" t="s">
        <v>972</v>
      </c>
      <c r="B182" s="31">
        <v>44484</v>
      </c>
      <c r="C182" s="26" t="s">
        <v>973</v>
      </c>
      <c r="D182" s="26" t="s">
        <v>16</v>
      </c>
      <c r="E182" s="26" t="s">
        <v>15</v>
      </c>
      <c r="F182" s="26"/>
      <c r="G182" s="26" t="s">
        <v>208</v>
      </c>
      <c r="H182" s="15" t="s">
        <v>209</v>
      </c>
      <c r="I182" s="8">
        <v>281</v>
      </c>
      <c r="J182" s="9">
        <v>44480</v>
      </c>
      <c r="K182" s="9">
        <v>44480</v>
      </c>
      <c r="L182" s="24">
        <v>281</v>
      </c>
      <c r="M182" s="63" t="s">
        <v>974</v>
      </c>
      <c r="N182" s="26" t="s">
        <v>975</v>
      </c>
    </row>
    <row r="183" spans="1:14" ht="22.5" x14ac:dyDescent="0.25">
      <c r="A183" s="30" t="s">
        <v>976</v>
      </c>
      <c r="B183" s="31">
        <v>44484</v>
      </c>
      <c r="C183" s="26" t="s">
        <v>977</v>
      </c>
      <c r="D183" s="26" t="s">
        <v>16</v>
      </c>
      <c r="E183" s="26" t="s">
        <v>15</v>
      </c>
      <c r="F183" s="26"/>
      <c r="G183" s="26" t="s">
        <v>346</v>
      </c>
      <c r="H183" s="15" t="s">
        <v>150</v>
      </c>
      <c r="I183" s="8">
        <v>1000</v>
      </c>
      <c r="J183" s="9">
        <v>44483</v>
      </c>
      <c r="K183" s="9">
        <v>44530</v>
      </c>
      <c r="L183" s="24">
        <v>1000</v>
      </c>
      <c r="M183" s="63" t="s">
        <v>978</v>
      </c>
      <c r="N183" s="26" t="s">
        <v>979</v>
      </c>
    </row>
    <row r="184" spans="1:14" x14ac:dyDescent="0.25">
      <c r="A184" s="30" t="s">
        <v>980</v>
      </c>
      <c r="B184" s="31">
        <v>44488</v>
      </c>
      <c r="C184" s="26" t="s">
        <v>981</v>
      </c>
      <c r="D184" s="26" t="s">
        <v>16</v>
      </c>
      <c r="E184" s="26" t="s">
        <v>15</v>
      </c>
      <c r="F184" s="26"/>
      <c r="G184" s="26" t="s">
        <v>229</v>
      </c>
      <c r="H184" s="15" t="s">
        <v>76</v>
      </c>
      <c r="I184" s="8">
        <v>487</v>
      </c>
      <c r="J184" s="9">
        <v>44494</v>
      </c>
      <c r="K184" s="9">
        <v>44524</v>
      </c>
      <c r="L184" s="24">
        <v>487</v>
      </c>
      <c r="M184" s="63" t="s">
        <v>982</v>
      </c>
      <c r="N184" s="26" t="s">
        <v>983</v>
      </c>
    </row>
    <row r="185" spans="1:14" ht="22.5" x14ac:dyDescent="0.25">
      <c r="A185" s="30" t="s">
        <v>984</v>
      </c>
      <c r="B185" s="31">
        <v>44490</v>
      </c>
      <c r="C185" s="26" t="s">
        <v>985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24"/>
      <c r="M185" s="63" t="s">
        <v>986</v>
      </c>
      <c r="N185" s="26" t="s">
        <v>987</v>
      </c>
    </row>
    <row r="186" spans="1:14" x14ac:dyDescent="0.25">
      <c r="A186" s="30" t="s">
        <v>988</v>
      </c>
      <c r="B186" s="31">
        <v>44490</v>
      </c>
      <c r="C186" s="26" t="s">
        <v>989</v>
      </c>
      <c r="D186" s="26" t="s">
        <v>16</v>
      </c>
      <c r="E186" s="26" t="s">
        <v>15</v>
      </c>
      <c r="F186" s="26"/>
      <c r="G186" s="26" t="s">
        <v>990</v>
      </c>
      <c r="H186" s="15" t="s">
        <v>991</v>
      </c>
      <c r="I186" s="8">
        <v>254.4</v>
      </c>
      <c r="J186" s="9">
        <v>44490</v>
      </c>
      <c r="K186" s="9">
        <v>44497</v>
      </c>
      <c r="L186" s="24">
        <v>254.4</v>
      </c>
      <c r="M186" s="63" t="s">
        <v>992</v>
      </c>
      <c r="N186" s="26" t="s">
        <v>993</v>
      </c>
    </row>
    <row r="187" spans="1:14" x14ac:dyDescent="0.25">
      <c r="A187" s="30" t="s">
        <v>994</v>
      </c>
      <c r="B187" s="31">
        <v>44490</v>
      </c>
      <c r="C187" s="26" t="s">
        <v>995</v>
      </c>
      <c r="D187" s="26" t="s">
        <v>16</v>
      </c>
      <c r="E187" s="26" t="s">
        <v>15</v>
      </c>
      <c r="F187" s="26"/>
      <c r="G187" s="26" t="s">
        <v>792</v>
      </c>
      <c r="H187" s="15" t="s">
        <v>793</v>
      </c>
      <c r="I187" s="8">
        <v>24825</v>
      </c>
      <c r="J187" s="9">
        <v>44490</v>
      </c>
      <c r="K187" s="9">
        <v>44561</v>
      </c>
      <c r="L187" s="24">
        <v>24825</v>
      </c>
      <c r="M187" s="63" t="s">
        <v>933</v>
      </c>
      <c r="N187" s="26" t="s">
        <v>934</v>
      </c>
    </row>
    <row r="188" spans="1:14" ht="22.5" x14ac:dyDescent="0.25">
      <c r="A188" s="30" t="s">
        <v>996</v>
      </c>
      <c r="B188" s="31">
        <v>44491</v>
      </c>
      <c r="C188" s="26" t="s">
        <v>997</v>
      </c>
      <c r="D188" s="26" t="s">
        <v>35</v>
      </c>
      <c r="E188" s="26" t="s">
        <v>15</v>
      </c>
      <c r="F188" s="26"/>
      <c r="G188" s="26" t="s">
        <v>998</v>
      </c>
      <c r="H188" s="15" t="s">
        <v>999</v>
      </c>
      <c r="I188" s="8">
        <v>110</v>
      </c>
      <c r="J188" s="9">
        <v>44480</v>
      </c>
      <c r="K188" s="9">
        <v>44530</v>
      </c>
      <c r="L188" s="24">
        <v>110</v>
      </c>
      <c r="M188" s="63" t="s">
        <v>1000</v>
      </c>
      <c r="N188" s="26" t="s">
        <v>1001</v>
      </c>
    </row>
    <row r="189" spans="1:14" x14ac:dyDescent="0.2">
      <c r="A189" s="29" t="s">
        <v>1002</v>
      </c>
      <c r="B189" s="31">
        <v>44494</v>
      </c>
      <c r="C189" s="34" t="s">
        <v>1003</v>
      </c>
      <c r="D189" s="26" t="s">
        <v>23</v>
      </c>
      <c r="E189" s="26" t="s">
        <v>15</v>
      </c>
      <c r="F189" s="26"/>
      <c r="G189" s="26" t="s">
        <v>184</v>
      </c>
      <c r="H189" s="15" t="s">
        <v>185</v>
      </c>
      <c r="I189" s="8">
        <v>580</v>
      </c>
      <c r="J189" s="9">
        <v>44487</v>
      </c>
      <c r="K189" s="9">
        <v>44490</v>
      </c>
      <c r="L189" s="24">
        <v>580</v>
      </c>
      <c r="M189" s="63" t="s">
        <v>1004</v>
      </c>
      <c r="N189" s="26" t="s">
        <v>1005</v>
      </c>
    </row>
    <row r="190" spans="1:14" ht="22.5" x14ac:dyDescent="0.25">
      <c r="A190" s="30" t="s">
        <v>1006</v>
      </c>
      <c r="B190" s="31">
        <v>44495</v>
      </c>
      <c r="C190" s="26" t="s">
        <v>1007</v>
      </c>
      <c r="D190" s="26" t="s">
        <v>16</v>
      </c>
      <c r="E190" s="26" t="s">
        <v>24</v>
      </c>
      <c r="F190" s="26" t="s">
        <v>1008</v>
      </c>
      <c r="G190" s="26" t="s">
        <v>911</v>
      </c>
      <c r="H190" s="15" t="s">
        <v>1009</v>
      </c>
      <c r="I190" s="8">
        <v>2420</v>
      </c>
      <c r="J190" s="9">
        <v>44490</v>
      </c>
      <c r="K190" s="9">
        <v>44500</v>
      </c>
      <c r="L190" s="24"/>
      <c r="M190" s="63" t="s">
        <v>1010</v>
      </c>
      <c r="N190" s="26" t="s">
        <v>1011</v>
      </c>
    </row>
    <row r="191" spans="1:14" ht="33.75" x14ac:dyDescent="0.2">
      <c r="A191" s="29" t="s">
        <v>1012</v>
      </c>
      <c r="B191" s="31">
        <v>44495</v>
      </c>
      <c r="C191" s="26" t="s">
        <v>1013</v>
      </c>
      <c r="D191" s="26" t="s">
        <v>23</v>
      </c>
      <c r="E191" s="26" t="s">
        <v>24</v>
      </c>
      <c r="F191" s="26" t="s">
        <v>1014</v>
      </c>
      <c r="G191" s="52" t="s">
        <v>1015</v>
      </c>
      <c r="H191" s="36" t="s">
        <v>1016</v>
      </c>
      <c r="I191" s="12">
        <v>10170.48</v>
      </c>
      <c r="J191" s="9">
        <v>44501</v>
      </c>
      <c r="K191" s="9">
        <v>44561</v>
      </c>
      <c r="L191" s="24">
        <v>7140.3</v>
      </c>
      <c r="M191" s="63" t="s">
        <v>1017</v>
      </c>
      <c r="N191" s="26" t="s">
        <v>1264</v>
      </c>
    </row>
    <row r="192" spans="1:14" ht="22.5" x14ac:dyDescent="0.25">
      <c r="A192" s="30" t="s">
        <v>1018</v>
      </c>
      <c r="B192" s="31">
        <v>44496</v>
      </c>
      <c r="C192" s="26" t="s">
        <v>1019</v>
      </c>
      <c r="D192" s="26" t="s">
        <v>16</v>
      </c>
      <c r="E192" s="26" t="s">
        <v>24</v>
      </c>
      <c r="F192" s="26" t="s">
        <v>1020</v>
      </c>
      <c r="G192" s="26" t="s">
        <v>1021</v>
      </c>
      <c r="H192" s="15" t="s">
        <v>1022</v>
      </c>
      <c r="I192" s="8">
        <v>190</v>
      </c>
      <c r="J192" s="9">
        <v>44497</v>
      </c>
      <c r="K192" s="9">
        <v>44500</v>
      </c>
      <c r="L192" s="24">
        <v>190</v>
      </c>
      <c r="M192" s="63" t="s">
        <v>1023</v>
      </c>
      <c r="N192" s="26" t="s">
        <v>1024</v>
      </c>
    </row>
    <row r="193" spans="1:14" ht="22.5" x14ac:dyDescent="0.25">
      <c r="A193" s="30" t="s">
        <v>1025</v>
      </c>
      <c r="B193" s="31">
        <v>44496</v>
      </c>
      <c r="C193" s="26" t="s">
        <v>1026</v>
      </c>
      <c r="D193" s="26" t="s">
        <v>16</v>
      </c>
      <c r="E193" s="26" t="s">
        <v>15</v>
      </c>
      <c r="F193" s="26"/>
      <c r="G193" s="26" t="s">
        <v>1027</v>
      </c>
      <c r="H193" s="15" t="s">
        <v>1028</v>
      </c>
      <c r="I193" s="8">
        <v>156</v>
      </c>
      <c r="J193" s="9">
        <v>44501</v>
      </c>
      <c r="K193" s="9">
        <v>44561</v>
      </c>
      <c r="L193" s="24">
        <v>156</v>
      </c>
      <c r="M193" s="63" t="s">
        <v>1029</v>
      </c>
      <c r="N193" s="26" t="s">
        <v>1030</v>
      </c>
    </row>
    <row r="194" spans="1:14" x14ac:dyDescent="0.25">
      <c r="A194" s="30" t="s">
        <v>1031</v>
      </c>
      <c r="B194" s="31">
        <v>44496</v>
      </c>
      <c r="C194" s="26" t="s">
        <v>1032</v>
      </c>
      <c r="D194" s="26" t="s">
        <v>35</v>
      </c>
      <c r="E194" s="26" t="s">
        <v>15</v>
      </c>
      <c r="F194" s="26"/>
      <c r="G194" s="26" t="s">
        <v>641</v>
      </c>
      <c r="H194" s="15" t="s">
        <v>1033</v>
      </c>
      <c r="I194" s="8">
        <v>1496.97</v>
      </c>
      <c r="J194" s="9">
        <v>44378</v>
      </c>
      <c r="K194" s="9">
        <v>44469</v>
      </c>
      <c r="L194" s="24">
        <v>1496.7</v>
      </c>
      <c r="M194" s="63" t="s">
        <v>1034</v>
      </c>
      <c r="N194" s="26" t="s">
        <v>1035</v>
      </c>
    </row>
    <row r="195" spans="1:14" x14ac:dyDescent="0.25">
      <c r="A195" s="30" t="s">
        <v>1036</v>
      </c>
      <c r="B195" s="31">
        <v>44497</v>
      </c>
      <c r="C195" s="26" t="s">
        <v>1037</v>
      </c>
      <c r="D195" s="26" t="s">
        <v>23</v>
      </c>
      <c r="E195" s="26" t="s">
        <v>15</v>
      </c>
      <c r="F195" s="26"/>
      <c r="G195" s="26" t="s">
        <v>1038</v>
      </c>
      <c r="H195" s="15" t="s">
        <v>1039</v>
      </c>
      <c r="I195" s="8">
        <v>200</v>
      </c>
      <c r="J195" s="9">
        <v>44489</v>
      </c>
      <c r="K195" s="9">
        <v>44489</v>
      </c>
      <c r="L195" s="24">
        <v>200</v>
      </c>
      <c r="M195" s="63" t="s">
        <v>1040</v>
      </c>
      <c r="N195" s="26" t="s">
        <v>1041</v>
      </c>
    </row>
    <row r="196" spans="1:14" x14ac:dyDescent="0.25">
      <c r="A196" s="30" t="s">
        <v>1042</v>
      </c>
      <c r="B196" s="31">
        <v>44498</v>
      </c>
      <c r="C196" s="26" t="s">
        <v>1043</v>
      </c>
      <c r="D196" s="26" t="s">
        <v>23</v>
      </c>
      <c r="E196" s="26" t="s">
        <v>15</v>
      </c>
      <c r="F196" s="26"/>
      <c r="G196" s="26" t="s">
        <v>917</v>
      </c>
      <c r="H196" s="15" t="s">
        <v>786</v>
      </c>
      <c r="I196" s="8">
        <v>50</v>
      </c>
      <c r="J196" s="9">
        <v>44420</v>
      </c>
      <c r="K196" s="9">
        <v>44429</v>
      </c>
      <c r="L196" s="24">
        <v>50</v>
      </c>
      <c r="M196" s="63" t="s">
        <v>1044</v>
      </c>
      <c r="N196" s="26" t="s">
        <v>1045</v>
      </c>
    </row>
    <row r="197" spans="1:14" x14ac:dyDescent="0.25">
      <c r="A197" s="30" t="s">
        <v>1046</v>
      </c>
      <c r="B197" s="31">
        <v>44498</v>
      </c>
      <c r="C197" s="26" t="s">
        <v>1047</v>
      </c>
      <c r="D197" s="26" t="s">
        <v>35</v>
      </c>
      <c r="E197" s="26" t="s">
        <v>15</v>
      </c>
      <c r="F197" s="26"/>
      <c r="G197" s="26" t="s">
        <v>1048</v>
      </c>
      <c r="H197" s="15" t="s">
        <v>1049</v>
      </c>
      <c r="I197" s="8">
        <v>180</v>
      </c>
      <c r="J197" s="9">
        <v>44256</v>
      </c>
      <c r="K197" s="9">
        <v>44561</v>
      </c>
      <c r="L197" s="24"/>
      <c r="M197" s="63" t="s">
        <v>1050</v>
      </c>
      <c r="N197" s="26" t="s">
        <v>1051</v>
      </c>
    </row>
    <row r="198" spans="1:14" ht="22.5" x14ac:dyDescent="0.25">
      <c r="A198" s="30" t="s">
        <v>1052</v>
      </c>
      <c r="B198" s="31">
        <v>44502</v>
      </c>
      <c r="C198" s="26" t="s">
        <v>485</v>
      </c>
      <c r="D198" s="26" t="s">
        <v>35</v>
      </c>
      <c r="E198" s="26" t="s">
        <v>15</v>
      </c>
      <c r="F198" s="26"/>
      <c r="G198" s="26" t="s">
        <v>486</v>
      </c>
      <c r="H198" s="15">
        <v>14840591003</v>
      </c>
      <c r="I198" s="8">
        <v>1826.01</v>
      </c>
      <c r="J198" s="9">
        <v>44501</v>
      </c>
      <c r="K198" s="9">
        <v>44681</v>
      </c>
      <c r="L198" s="24">
        <v>1826</v>
      </c>
      <c r="M198" s="63" t="s">
        <v>1053</v>
      </c>
      <c r="N198" s="26" t="s">
        <v>1054</v>
      </c>
    </row>
    <row r="199" spans="1:14" ht="33.75" x14ac:dyDescent="0.25">
      <c r="A199" s="30" t="s">
        <v>1055</v>
      </c>
      <c r="B199" s="31">
        <v>44503</v>
      </c>
      <c r="C199" s="26" t="s">
        <v>1056</v>
      </c>
      <c r="D199" s="26" t="s">
        <v>16</v>
      </c>
      <c r="E199" s="26" t="s">
        <v>24</v>
      </c>
      <c r="F199" s="26" t="s">
        <v>1057</v>
      </c>
      <c r="G199" s="26" t="s">
        <v>1058</v>
      </c>
      <c r="H199" s="15" t="s">
        <v>1059</v>
      </c>
      <c r="I199" s="8">
        <v>280</v>
      </c>
      <c r="J199" s="9">
        <v>44503</v>
      </c>
      <c r="K199" s="9">
        <v>44515</v>
      </c>
      <c r="L199" s="24">
        <v>280</v>
      </c>
      <c r="M199" s="63" t="s">
        <v>1060</v>
      </c>
      <c r="N199" s="26" t="s">
        <v>1265</v>
      </c>
    </row>
    <row r="200" spans="1:14" x14ac:dyDescent="0.25">
      <c r="A200" s="30" t="s">
        <v>1061</v>
      </c>
      <c r="B200" s="31">
        <v>44503</v>
      </c>
      <c r="C200" s="26" t="s">
        <v>1062</v>
      </c>
      <c r="D200" s="26" t="s">
        <v>16</v>
      </c>
      <c r="E200" s="26" t="s">
        <v>15</v>
      </c>
      <c r="F200" s="26"/>
      <c r="G200" s="26" t="s">
        <v>1063</v>
      </c>
      <c r="H200" s="15" t="s">
        <v>1064</v>
      </c>
      <c r="I200" s="8">
        <v>850</v>
      </c>
      <c r="J200" s="9">
        <v>44502</v>
      </c>
      <c r="K200" s="9">
        <v>44532</v>
      </c>
      <c r="L200" s="24">
        <v>850</v>
      </c>
      <c r="M200" s="63" t="s">
        <v>1065</v>
      </c>
      <c r="N200" s="26" t="s">
        <v>1066</v>
      </c>
    </row>
    <row r="201" spans="1:14" ht="22.5" x14ac:dyDescent="0.25">
      <c r="A201" s="30" t="s">
        <v>1067</v>
      </c>
      <c r="B201" s="31">
        <v>44503</v>
      </c>
      <c r="C201" s="26" t="s">
        <v>1068</v>
      </c>
      <c r="D201" s="26" t="s">
        <v>16</v>
      </c>
      <c r="E201" s="26" t="s">
        <v>15</v>
      </c>
      <c r="F201" s="26"/>
      <c r="G201" s="26" t="s">
        <v>139</v>
      </c>
      <c r="H201" s="15" t="s">
        <v>140</v>
      </c>
      <c r="I201" s="8">
        <v>92</v>
      </c>
      <c r="J201" s="9">
        <v>44503</v>
      </c>
      <c r="K201" s="9">
        <v>44545</v>
      </c>
      <c r="L201" s="24">
        <v>92</v>
      </c>
      <c r="M201" s="63" t="s">
        <v>1069</v>
      </c>
      <c r="N201" s="26" t="s">
        <v>1070</v>
      </c>
    </row>
    <row r="202" spans="1:14" ht="22.5" x14ac:dyDescent="0.25">
      <c r="A202" s="30" t="s">
        <v>1071</v>
      </c>
      <c r="B202" s="31">
        <v>44504</v>
      </c>
      <c r="C202" s="26" t="s">
        <v>1072</v>
      </c>
      <c r="D202" s="26" t="s">
        <v>35</v>
      </c>
      <c r="E202" s="26" t="s">
        <v>15</v>
      </c>
      <c r="F202" s="26"/>
      <c r="G202" s="26" t="s">
        <v>653</v>
      </c>
      <c r="H202" s="15" t="s">
        <v>1073</v>
      </c>
      <c r="I202" s="8">
        <v>2130</v>
      </c>
      <c r="J202" s="9">
        <v>44510</v>
      </c>
      <c r="K202" s="9">
        <v>44561</v>
      </c>
      <c r="L202" s="24"/>
      <c r="M202" s="63" t="s">
        <v>1074</v>
      </c>
      <c r="N202" s="26" t="s">
        <v>1075</v>
      </c>
    </row>
    <row r="203" spans="1:14" x14ac:dyDescent="0.25">
      <c r="A203" s="30" t="s">
        <v>1076</v>
      </c>
      <c r="B203" s="31">
        <v>44509</v>
      </c>
      <c r="C203" s="26" t="s">
        <v>1077</v>
      </c>
      <c r="D203" s="26" t="s">
        <v>16</v>
      </c>
      <c r="E203" s="26" t="s">
        <v>15</v>
      </c>
      <c r="F203" s="26"/>
      <c r="G203" s="26" t="s">
        <v>1078</v>
      </c>
      <c r="H203" s="15" t="s">
        <v>1079</v>
      </c>
      <c r="I203" s="8">
        <v>20.5</v>
      </c>
      <c r="J203" s="9">
        <v>44515</v>
      </c>
      <c r="K203" s="9">
        <v>44525</v>
      </c>
      <c r="L203" s="24"/>
      <c r="M203" s="63" t="s">
        <v>1080</v>
      </c>
      <c r="N203" s="26" t="s">
        <v>1081</v>
      </c>
    </row>
    <row r="204" spans="1:14" x14ac:dyDescent="0.25">
      <c r="A204" s="30" t="s">
        <v>1082</v>
      </c>
      <c r="B204" s="31">
        <v>44509</v>
      </c>
      <c r="C204" s="26" t="s">
        <v>1083</v>
      </c>
      <c r="D204" s="26" t="s">
        <v>35</v>
      </c>
      <c r="E204" s="26" t="s">
        <v>15</v>
      </c>
      <c r="F204" s="26"/>
      <c r="G204" s="26" t="s">
        <v>1084</v>
      </c>
      <c r="H204" s="15" t="s">
        <v>1085</v>
      </c>
      <c r="I204" s="8">
        <v>3384</v>
      </c>
      <c r="J204" s="9">
        <v>44501</v>
      </c>
      <c r="K204" s="9">
        <v>44865</v>
      </c>
      <c r="L204" s="24">
        <v>150</v>
      </c>
      <c r="M204" s="63" t="s">
        <v>1086</v>
      </c>
      <c r="N204" s="26" t="s">
        <v>1087</v>
      </c>
    </row>
    <row r="205" spans="1:14" ht="22.5" x14ac:dyDescent="0.25">
      <c r="A205" s="30" t="s">
        <v>1088</v>
      </c>
      <c r="B205" s="31">
        <v>44509</v>
      </c>
      <c r="C205" s="26" t="s">
        <v>1089</v>
      </c>
      <c r="D205" s="26" t="s">
        <v>16</v>
      </c>
      <c r="E205" s="26" t="s">
        <v>15</v>
      </c>
      <c r="F205" s="26"/>
      <c r="G205" s="26" t="s">
        <v>1090</v>
      </c>
      <c r="H205" s="15" t="s">
        <v>140</v>
      </c>
      <c r="I205" s="8">
        <v>1500</v>
      </c>
      <c r="J205" s="9">
        <v>44477</v>
      </c>
      <c r="K205" s="9">
        <v>44508</v>
      </c>
      <c r="L205" s="24">
        <v>1500</v>
      </c>
      <c r="M205" s="63" t="s">
        <v>1091</v>
      </c>
      <c r="N205" s="26" t="s">
        <v>1092</v>
      </c>
    </row>
    <row r="206" spans="1:14" x14ac:dyDescent="0.25">
      <c r="A206" s="30" t="s">
        <v>1093</v>
      </c>
      <c r="B206" s="31">
        <v>44509</v>
      </c>
      <c r="C206" s="26" t="s">
        <v>1094</v>
      </c>
      <c r="D206" s="26" t="s">
        <v>16</v>
      </c>
      <c r="E206" s="26" t="s">
        <v>15</v>
      </c>
      <c r="F206" s="26"/>
      <c r="G206" s="26" t="s">
        <v>1095</v>
      </c>
      <c r="H206" s="15" t="s">
        <v>883</v>
      </c>
      <c r="I206" s="8">
        <v>57.3</v>
      </c>
      <c r="J206" s="9">
        <v>44510</v>
      </c>
      <c r="K206" s="9">
        <v>44517</v>
      </c>
      <c r="L206" s="24">
        <v>57.3</v>
      </c>
      <c r="M206" s="63" t="s">
        <v>1096</v>
      </c>
      <c r="N206" s="26" t="s">
        <v>1097</v>
      </c>
    </row>
    <row r="207" spans="1:14" ht="22.5" x14ac:dyDescent="0.25">
      <c r="A207" s="30" t="s">
        <v>1098</v>
      </c>
      <c r="B207" s="31">
        <v>44509</v>
      </c>
      <c r="C207" s="26" t="s">
        <v>1099</v>
      </c>
      <c r="D207" s="26" t="s">
        <v>35</v>
      </c>
      <c r="E207" s="26" t="s">
        <v>15</v>
      </c>
      <c r="F207" s="26"/>
      <c r="G207" s="26" t="s">
        <v>647</v>
      </c>
      <c r="H207" s="15">
        <v>80006310553</v>
      </c>
      <c r="I207" s="8">
        <v>116</v>
      </c>
      <c r="J207" s="9">
        <v>44532</v>
      </c>
      <c r="K207" s="9">
        <v>44532</v>
      </c>
      <c r="L207" s="24"/>
      <c r="M207" s="63" t="s">
        <v>1100</v>
      </c>
      <c r="N207" s="26" t="s">
        <v>1101</v>
      </c>
    </row>
    <row r="208" spans="1:14" ht="28.5" customHeight="1" x14ac:dyDescent="0.25">
      <c r="A208" s="30" t="s">
        <v>1102</v>
      </c>
      <c r="B208" s="31">
        <v>44509</v>
      </c>
      <c r="C208" s="26" t="s">
        <v>1103</v>
      </c>
      <c r="D208" s="26" t="s">
        <v>23</v>
      </c>
      <c r="E208" s="26" t="s">
        <v>24</v>
      </c>
      <c r="F208" s="26" t="s">
        <v>1104</v>
      </c>
      <c r="G208" s="26" t="s">
        <v>1105</v>
      </c>
      <c r="H208" s="15" t="s">
        <v>1106</v>
      </c>
      <c r="I208" s="8">
        <v>3114.75</v>
      </c>
      <c r="J208" s="9">
        <v>44524</v>
      </c>
      <c r="K208" s="9">
        <v>44561</v>
      </c>
      <c r="L208" s="24">
        <v>3800</v>
      </c>
      <c r="M208" s="63" t="s">
        <v>1107</v>
      </c>
      <c r="N208" s="26" t="s">
        <v>1108</v>
      </c>
    </row>
    <row r="209" spans="1:14" ht="33.75" x14ac:dyDescent="0.2">
      <c r="A209" s="29" t="s">
        <v>1109</v>
      </c>
      <c r="B209" s="31">
        <v>44511</v>
      </c>
      <c r="C209" s="26" t="s">
        <v>1110</v>
      </c>
      <c r="D209" s="26" t="s">
        <v>35</v>
      </c>
      <c r="E209" s="26" t="s">
        <v>44</v>
      </c>
      <c r="F209" s="26"/>
      <c r="G209" s="26" t="s">
        <v>1111</v>
      </c>
      <c r="H209" s="29">
        <v>13378520152</v>
      </c>
      <c r="I209" s="8">
        <v>1400</v>
      </c>
      <c r="J209" s="9">
        <v>44409</v>
      </c>
      <c r="K209" s="9">
        <v>44530</v>
      </c>
      <c r="L209" s="24"/>
      <c r="M209" s="24" t="s">
        <v>1266</v>
      </c>
      <c r="N209" s="26" t="s">
        <v>1112</v>
      </c>
    </row>
    <row r="210" spans="1:14" ht="22.5" x14ac:dyDescent="0.2">
      <c r="A210" s="29" t="s">
        <v>1113</v>
      </c>
      <c r="B210" s="31">
        <v>44516</v>
      </c>
      <c r="C210" s="26" t="s">
        <v>1114</v>
      </c>
      <c r="D210" s="26" t="s">
        <v>16</v>
      </c>
      <c r="E210" s="26" t="s">
        <v>15</v>
      </c>
      <c r="F210" s="26"/>
      <c r="G210" s="26" t="s">
        <v>491</v>
      </c>
      <c r="H210" s="15" t="s">
        <v>492</v>
      </c>
      <c r="I210" s="8">
        <v>240</v>
      </c>
      <c r="J210" s="9">
        <v>44516</v>
      </c>
      <c r="K210" s="9">
        <v>44516</v>
      </c>
      <c r="L210" s="24">
        <v>240</v>
      </c>
      <c r="M210" s="63" t="s">
        <v>1115</v>
      </c>
      <c r="N210" s="26" t="s">
        <v>1116</v>
      </c>
    </row>
    <row r="211" spans="1:14" ht="22.5" x14ac:dyDescent="0.2">
      <c r="A211" s="29" t="s">
        <v>1117</v>
      </c>
      <c r="B211" s="31">
        <v>44516</v>
      </c>
      <c r="C211" s="26" t="s">
        <v>1118</v>
      </c>
      <c r="D211" s="26" t="s">
        <v>16</v>
      </c>
      <c r="E211" s="26" t="s">
        <v>15</v>
      </c>
      <c r="F211" s="26"/>
      <c r="G211" s="26" t="s">
        <v>184</v>
      </c>
      <c r="H211" s="15" t="s">
        <v>185</v>
      </c>
      <c r="I211" s="8">
        <v>320</v>
      </c>
      <c r="J211" s="9">
        <v>44515</v>
      </c>
      <c r="K211" s="9">
        <v>44525</v>
      </c>
      <c r="L211" s="24">
        <v>320</v>
      </c>
      <c r="M211" s="63" t="s">
        <v>1119</v>
      </c>
      <c r="N211" s="26" t="s">
        <v>1120</v>
      </c>
    </row>
    <row r="212" spans="1:14" x14ac:dyDescent="0.25">
      <c r="A212" s="30" t="s">
        <v>1121</v>
      </c>
      <c r="B212" s="31">
        <v>44516</v>
      </c>
      <c r="C212" s="26" t="s">
        <v>1122</v>
      </c>
      <c r="D212" s="26" t="s">
        <v>16</v>
      </c>
      <c r="E212" s="26" t="s">
        <v>15</v>
      </c>
      <c r="F212" s="26"/>
      <c r="G212" s="26" t="s">
        <v>457</v>
      </c>
      <c r="H212" s="15" t="s">
        <v>458</v>
      </c>
      <c r="I212" s="8">
        <v>190</v>
      </c>
      <c r="J212" s="9">
        <v>44501</v>
      </c>
      <c r="K212" s="9">
        <v>44561</v>
      </c>
      <c r="L212" s="24">
        <f>95+95</f>
        <v>190</v>
      </c>
      <c r="M212" s="63" t="s">
        <v>1123</v>
      </c>
      <c r="N212" s="26" t="s">
        <v>1124</v>
      </c>
    </row>
    <row r="213" spans="1:14" ht="22.5" x14ac:dyDescent="0.25">
      <c r="A213" s="30" t="s">
        <v>1125</v>
      </c>
      <c r="B213" s="31">
        <v>44517</v>
      </c>
      <c r="C213" s="26" t="s">
        <v>1126</v>
      </c>
      <c r="D213" s="26" t="s">
        <v>23</v>
      </c>
      <c r="E213" s="26" t="s">
        <v>15</v>
      </c>
      <c r="F213" s="26"/>
      <c r="G213" s="26" t="s">
        <v>1127</v>
      </c>
      <c r="H213" s="15" t="s">
        <v>1128</v>
      </c>
      <c r="I213" s="8">
        <v>500</v>
      </c>
      <c r="J213" s="9">
        <v>44525</v>
      </c>
      <c r="K213" s="9">
        <v>44530</v>
      </c>
      <c r="L213" s="24">
        <v>502</v>
      </c>
      <c r="M213" s="63" t="s">
        <v>1129</v>
      </c>
      <c r="N213" s="26" t="s">
        <v>1130</v>
      </c>
    </row>
    <row r="214" spans="1:14" x14ac:dyDescent="0.2">
      <c r="A214" s="29" t="s">
        <v>1131</v>
      </c>
      <c r="B214" s="31">
        <v>44518</v>
      </c>
      <c r="C214" s="26" t="s">
        <v>1132</v>
      </c>
      <c r="D214" s="26" t="s">
        <v>35</v>
      </c>
      <c r="E214" s="26" t="s">
        <v>15</v>
      </c>
      <c r="F214" s="26"/>
      <c r="G214" s="26" t="s">
        <v>229</v>
      </c>
      <c r="H214" s="36" t="s">
        <v>76</v>
      </c>
      <c r="I214" s="8">
        <v>150</v>
      </c>
      <c r="J214" s="9">
        <v>44543</v>
      </c>
      <c r="K214" s="9">
        <v>44543</v>
      </c>
      <c r="L214" s="24">
        <v>150</v>
      </c>
      <c r="M214" s="63" t="s">
        <v>1133</v>
      </c>
      <c r="N214" s="26" t="s">
        <v>1134</v>
      </c>
    </row>
    <row r="215" spans="1:14" x14ac:dyDescent="0.2">
      <c r="A215" s="29" t="s">
        <v>1135</v>
      </c>
      <c r="B215" s="31">
        <v>44519</v>
      </c>
      <c r="C215" s="29" t="s">
        <v>1136</v>
      </c>
      <c r="D215" s="26" t="s">
        <v>35</v>
      </c>
      <c r="E215" s="26" t="s">
        <v>15</v>
      </c>
      <c r="F215" s="26"/>
      <c r="G215" s="26" t="s">
        <v>110</v>
      </c>
      <c r="H215" s="15" t="s">
        <v>111</v>
      </c>
      <c r="I215" s="8">
        <v>11133</v>
      </c>
      <c r="J215" s="9">
        <v>44501</v>
      </c>
      <c r="K215" s="9">
        <v>44561</v>
      </c>
      <c r="L215" s="75">
        <v>11132.96</v>
      </c>
      <c r="M215" s="63" t="s">
        <v>1267</v>
      </c>
      <c r="N215" s="26" t="s">
        <v>1137</v>
      </c>
    </row>
    <row r="216" spans="1:14" ht="22.5" x14ac:dyDescent="0.25">
      <c r="A216" s="30" t="s">
        <v>1138</v>
      </c>
      <c r="B216" s="31">
        <v>44522</v>
      </c>
      <c r="C216" s="26" t="s">
        <v>1139</v>
      </c>
      <c r="D216" s="26" t="s">
        <v>35</v>
      </c>
      <c r="E216" s="26" t="s">
        <v>15</v>
      </c>
      <c r="F216" s="26"/>
      <c r="G216" s="26" t="s">
        <v>413</v>
      </c>
      <c r="H216" s="15" t="s">
        <v>414</v>
      </c>
      <c r="I216" s="8">
        <v>450</v>
      </c>
      <c r="J216" s="9">
        <v>44504</v>
      </c>
      <c r="K216" s="9">
        <v>44504</v>
      </c>
      <c r="L216" s="24"/>
      <c r="M216" s="63" t="s">
        <v>1140</v>
      </c>
      <c r="N216" s="26" t="s">
        <v>1141</v>
      </c>
    </row>
    <row r="217" spans="1:14" ht="33.75" x14ac:dyDescent="0.2">
      <c r="A217" s="29" t="s">
        <v>1142</v>
      </c>
      <c r="B217" s="31">
        <v>44526</v>
      </c>
      <c r="C217" s="29" t="s">
        <v>1143</v>
      </c>
      <c r="D217" s="26" t="s">
        <v>35</v>
      </c>
      <c r="E217" s="26" t="s">
        <v>44</v>
      </c>
      <c r="F217" s="26"/>
      <c r="G217" s="26" t="s">
        <v>110</v>
      </c>
      <c r="H217" s="15" t="s">
        <v>111</v>
      </c>
      <c r="I217" s="8">
        <v>19082</v>
      </c>
      <c r="J217" s="9">
        <v>43831</v>
      </c>
      <c r="K217" s="9">
        <v>44500</v>
      </c>
      <c r="L217" s="75">
        <v>19082</v>
      </c>
      <c r="M217" s="63" t="s">
        <v>1267</v>
      </c>
      <c r="N217" s="26" t="s">
        <v>1144</v>
      </c>
    </row>
    <row r="218" spans="1:14" x14ac:dyDescent="0.25">
      <c r="A218" s="30" t="s">
        <v>1145</v>
      </c>
      <c r="B218" s="31">
        <v>44526</v>
      </c>
      <c r="C218" s="26" t="s">
        <v>1146</v>
      </c>
      <c r="D218" s="26" t="s">
        <v>23</v>
      </c>
      <c r="E218" s="26" t="s">
        <v>15</v>
      </c>
      <c r="F218" s="26"/>
      <c r="G218" s="26" t="s">
        <v>704</v>
      </c>
      <c r="H218" s="15" t="s">
        <v>705</v>
      </c>
      <c r="I218" s="8">
        <v>800</v>
      </c>
      <c r="J218" s="9">
        <v>44529</v>
      </c>
      <c r="K218" s="9">
        <v>44550</v>
      </c>
      <c r="L218" s="24">
        <v>800</v>
      </c>
      <c r="M218" s="63" t="s">
        <v>1147</v>
      </c>
      <c r="N218" s="26" t="s">
        <v>1148</v>
      </c>
    </row>
    <row r="219" spans="1:14" ht="22.5" x14ac:dyDescent="0.25">
      <c r="A219" s="30" t="s">
        <v>1149</v>
      </c>
      <c r="B219" s="31">
        <v>44526</v>
      </c>
      <c r="C219" s="26" t="s">
        <v>1150</v>
      </c>
      <c r="D219" s="26" t="s">
        <v>23</v>
      </c>
      <c r="E219" s="26" t="s">
        <v>24</v>
      </c>
      <c r="F219" s="26" t="s">
        <v>1151</v>
      </c>
      <c r="G219" s="26" t="s">
        <v>1152</v>
      </c>
      <c r="H219" s="15" t="s">
        <v>1153</v>
      </c>
      <c r="I219" s="8">
        <v>870</v>
      </c>
      <c r="J219" s="9">
        <v>44529</v>
      </c>
      <c r="K219" s="9">
        <v>44545</v>
      </c>
      <c r="L219" s="24">
        <v>870</v>
      </c>
      <c r="M219" s="63" t="s">
        <v>1154</v>
      </c>
      <c r="N219" s="26" t="s">
        <v>1155</v>
      </c>
    </row>
    <row r="220" spans="1:14" ht="22.5" x14ac:dyDescent="0.25">
      <c r="A220" s="30" t="s">
        <v>1156</v>
      </c>
      <c r="B220" s="31">
        <v>44529</v>
      </c>
      <c r="C220" s="26" t="s">
        <v>1157</v>
      </c>
      <c r="D220" s="26" t="s">
        <v>35</v>
      </c>
      <c r="E220" s="26" t="s">
        <v>24</v>
      </c>
      <c r="F220" s="26" t="s">
        <v>1158</v>
      </c>
      <c r="G220" s="26" t="s">
        <v>1159</v>
      </c>
      <c r="H220" s="15" t="s">
        <v>1160</v>
      </c>
      <c r="I220" s="8">
        <v>26000</v>
      </c>
      <c r="J220" s="9">
        <v>44531</v>
      </c>
      <c r="K220" s="9">
        <v>44926</v>
      </c>
      <c r="L220" s="24">
        <f>1469.7+1627.32+1899.96+1908.48+2159.82+2112.96+1763.64</f>
        <v>12941.879999999997</v>
      </c>
      <c r="M220" s="63" t="s">
        <v>1268</v>
      </c>
      <c r="N220" s="26" t="s">
        <v>1161</v>
      </c>
    </row>
    <row r="221" spans="1:14" ht="33.75" x14ac:dyDescent="0.25">
      <c r="A221" s="30" t="s">
        <v>1162</v>
      </c>
      <c r="B221" s="31">
        <v>44530</v>
      </c>
      <c r="C221" s="26" t="s">
        <v>1163</v>
      </c>
      <c r="D221" s="26" t="s">
        <v>23</v>
      </c>
      <c r="E221" s="26" t="s">
        <v>24</v>
      </c>
      <c r="F221" s="26" t="s">
        <v>1164</v>
      </c>
      <c r="G221" s="26" t="s">
        <v>104</v>
      </c>
      <c r="H221" s="15" t="s">
        <v>105</v>
      </c>
      <c r="I221" s="8">
        <v>737.71</v>
      </c>
      <c r="J221" s="9">
        <v>44536</v>
      </c>
      <c r="K221" s="9">
        <v>44536</v>
      </c>
      <c r="L221" s="24">
        <v>737.71</v>
      </c>
      <c r="M221" s="63" t="s">
        <v>1165</v>
      </c>
      <c r="N221" s="26" t="s">
        <v>1166</v>
      </c>
    </row>
    <row r="222" spans="1:14" ht="22.5" x14ac:dyDescent="0.2">
      <c r="A222" s="29" t="s">
        <v>1167</v>
      </c>
      <c r="B222" s="31">
        <v>44532</v>
      </c>
      <c r="C222" s="29" t="s">
        <v>1168</v>
      </c>
      <c r="D222" s="26" t="s">
        <v>16</v>
      </c>
      <c r="E222" s="26" t="s">
        <v>24</v>
      </c>
      <c r="F222" s="26" t="s">
        <v>1169</v>
      </c>
      <c r="G222" s="26" t="s">
        <v>1111</v>
      </c>
      <c r="H222" s="29">
        <v>13378520152</v>
      </c>
      <c r="I222" s="8">
        <v>12000</v>
      </c>
      <c r="J222" s="9">
        <v>44531</v>
      </c>
      <c r="K222" s="9">
        <v>45626</v>
      </c>
      <c r="L222" s="24">
        <f>662.37+666.03</f>
        <v>1328.4</v>
      </c>
      <c r="M222" s="63" t="s">
        <v>1269</v>
      </c>
      <c r="N222" s="26" t="s">
        <v>1256</v>
      </c>
    </row>
    <row r="223" spans="1:14" x14ac:dyDescent="0.25">
      <c r="A223" s="30" t="s">
        <v>1170</v>
      </c>
      <c r="B223" s="31">
        <v>44532</v>
      </c>
      <c r="C223" s="26" t="s">
        <v>1171</v>
      </c>
      <c r="D223" s="26" t="s">
        <v>16</v>
      </c>
      <c r="E223" s="26" t="s">
        <v>15</v>
      </c>
      <c r="F223" s="26"/>
      <c r="G223" s="26" t="s">
        <v>241</v>
      </c>
      <c r="H223" s="15" t="s">
        <v>242</v>
      </c>
      <c r="I223" s="8">
        <v>860</v>
      </c>
      <c r="J223" s="9">
        <v>44532</v>
      </c>
      <c r="K223" s="9">
        <v>44540</v>
      </c>
      <c r="L223" s="24">
        <v>860</v>
      </c>
      <c r="M223" s="63" t="s">
        <v>1273</v>
      </c>
      <c r="N223" s="26" t="s">
        <v>1172</v>
      </c>
    </row>
    <row r="224" spans="1:14" x14ac:dyDescent="0.25">
      <c r="A224" s="30" t="s">
        <v>1173</v>
      </c>
      <c r="B224" s="31">
        <v>44532</v>
      </c>
      <c r="C224" s="26" t="s">
        <v>1174</v>
      </c>
      <c r="D224" s="26" t="s">
        <v>16</v>
      </c>
      <c r="E224" s="26" t="s">
        <v>15</v>
      </c>
      <c r="F224" s="26"/>
      <c r="G224" s="26" t="s">
        <v>1027</v>
      </c>
      <c r="H224" s="15" t="s">
        <v>1028</v>
      </c>
      <c r="I224" s="8">
        <v>23.4</v>
      </c>
      <c r="J224" s="9">
        <v>44562</v>
      </c>
      <c r="K224" s="9">
        <v>44592</v>
      </c>
      <c r="L224" s="24">
        <v>23.4</v>
      </c>
      <c r="M224" s="63" t="s">
        <v>1175</v>
      </c>
      <c r="N224" s="26" t="s">
        <v>1176</v>
      </c>
    </row>
    <row r="225" spans="1:14" x14ac:dyDescent="0.25">
      <c r="A225" s="30" t="s">
        <v>1177</v>
      </c>
      <c r="B225" s="31">
        <v>44536</v>
      </c>
      <c r="C225" s="26" t="s">
        <v>1178</v>
      </c>
      <c r="D225" s="26" t="s">
        <v>35</v>
      </c>
      <c r="E225" s="26" t="s">
        <v>15</v>
      </c>
      <c r="F225" s="26"/>
      <c r="G225" s="26" t="s">
        <v>573</v>
      </c>
      <c r="H225" s="15" t="s">
        <v>574</v>
      </c>
      <c r="I225" s="8">
        <v>366.7</v>
      </c>
      <c r="J225" s="9">
        <v>44545</v>
      </c>
      <c r="K225" s="9">
        <v>44545</v>
      </c>
      <c r="L225" s="24"/>
      <c r="M225" s="63" t="s">
        <v>1270</v>
      </c>
      <c r="N225" s="26" t="s">
        <v>1179</v>
      </c>
    </row>
    <row r="226" spans="1:14" ht="22.5" x14ac:dyDescent="0.25">
      <c r="A226" s="30" t="s">
        <v>1180</v>
      </c>
      <c r="B226" s="31">
        <v>44536</v>
      </c>
      <c r="C226" s="26" t="s">
        <v>1181</v>
      </c>
      <c r="D226" s="26" t="s">
        <v>35</v>
      </c>
      <c r="E226" s="26" t="s">
        <v>15</v>
      </c>
      <c r="F226" s="26"/>
      <c r="G226" s="26" t="s">
        <v>1182</v>
      </c>
      <c r="H226" s="15" t="s">
        <v>1183</v>
      </c>
      <c r="I226" s="8">
        <v>581.4</v>
      </c>
      <c r="J226" s="9">
        <v>44536</v>
      </c>
      <c r="K226" s="9">
        <v>44545</v>
      </c>
      <c r="L226" s="24">
        <v>595.30999999999995</v>
      </c>
      <c r="M226" s="63" t="s">
        <v>1271</v>
      </c>
      <c r="N226" s="26" t="s">
        <v>1184</v>
      </c>
    </row>
    <row r="227" spans="1:14" x14ac:dyDescent="0.25">
      <c r="A227" s="30" t="s">
        <v>1185</v>
      </c>
      <c r="B227" s="31">
        <v>44537</v>
      </c>
      <c r="C227" s="26" t="s">
        <v>1186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24"/>
      <c r="M227" s="63" t="s">
        <v>1272</v>
      </c>
      <c r="N227" s="26" t="s">
        <v>1187</v>
      </c>
    </row>
    <row r="228" spans="1:14" ht="22.5" x14ac:dyDescent="0.2">
      <c r="A228" s="29" t="s">
        <v>1188</v>
      </c>
      <c r="B228" s="31">
        <v>44539</v>
      </c>
      <c r="C228" s="29" t="s">
        <v>1189</v>
      </c>
      <c r="D228" s="26" t="s">
        <v>35</v>
      </c>
      <c r="E228" s="26" t="s">
        <v>15</v>
      </c>
      <c r="F228" s="26"/>
      <c r="G228" s="26" t="s">
        <v>356</v>
      </c>
      <c r="H228" s="15" t="s">
        <v>357</v>
      </c>
      <c r="I228" s="8">
        <v>750</v>
      </c>
      <c r="J228" s="9">
        <v>44539</v>
      </c>
      <c r="K228" s="9">
        <v>44561</v>
      </c>
      <c r="L228" s="24">
        <f>250+250</f>
        <v>500</v>
      </c>
      <c r="M228" s="63" t="s">
        <v>1190</v>
      </c>
      <c r="N228" s="40" t="s">
        <v>1191</v>
      </c>
    </row>
    <row r="229" spans="1:14" ht="33.75" x14ac:dyDescent="0.2">
      <c r="A229" s="29" t="s">
        <v>1192</v>
      </c>
      <c r="B229" s="31">
        <v>44544</v>
      </c>
      <c r="C229" s="26" t="s">
        <v>1193</v>
      </c>
      <c r="D229" s="26" t="s">
        <v>35</v>
      </c>
      <c r="E229" s="26" t="s">
        <v>44</v>
      </c>
      <c r="F229" s="26"/>
      <c r="G229" s="26" t="s">
        <v>641</v>
      </c>
      <c r="H229" s="15" t="s">
        <v>1033</v>
      </c>
      <c r="I229" s="8">
        <v>2400</v>
      </c>
      <c r="J229" s="9">
        <v>44348</v>
      </c>
      <c r="K229" s="9">
        <v>44592</v>
      </c>
      <c r="L229" s="24">
        <f>600</f>
        <v>600</v>
      </c>
      <c r="M229" s="63" t="s">
        <v>1274</v>
      </c>
      <c r="N229" s="40" t="s">
        <v>1194</v>
      </c>
    </row>
    <row r="230" spans="1:14" ht="33.75" x14ac:dyDescent="0.2">
      <c r="A230" s="29" t="s">
        <v>1195</v>
      </c>
      <c r="B230" s="31">
        <v>44545</v>
      </c>
      <c r="C230" s="26" t="s">
        <v>1196</v>
      </c>
      <c r="D230" s="26" t="s">
        <v>35</v>
      </c>
      <c r="E230" s="26" t="s">
        <v>44</v>
      </c>
      <c r="F230" s="26"/>
      <c r="G230" s="70" t="s">
        <v>1197</v>
      </c>
      <c r="H230" s="42" t="s">
        <v>1198</v>
      </c>
      <c r="I230" s="8">
        <v>4500</v>
      </c>
      <c r="J230" s="9">
        <v>44515</v>
      </c>
      <c r="K230" s="9">
        <v>44592</v>
      </c>
      <c r="L230" s="24">
        <f>1793.85+1793.85</f>
        <v>3587.7</v>
      </c>
      <c r="M230" s="63" t="s">
        <v>1275</v>
      </c>
      <c r="N230" s="40" t="s">
        <v>1199</v>
      </c>
    </row>
    <row r="231" spans="1:14" x14ac:dyDescent="0.2">
      <c r="A231" s="29" t="s">
        <v>1200</v>
      </c>
      <c r="B231" s="31">
        <v>44545</v>
      </c>
      <c r="C231" s="29" t="s">
        <v>1201</v>
      </c>
      <c r="D231" s="26" t="s">
        <v>35</v>
      </c>
      <c r="E231" s="26" t="s">
        <v>15</v>
      </c>
      <c r="F231" s="26"/>
      <c r="G231" s="27" t="s">
        <v>1202</v>
      </c>
      <c r="H231" s="36" t="s">
        <v>1203</v>
      </c>
      <c r="I231" s="8">
        <v>120</v>
      </c>
      <c r="J231" s="9">
        <v>44165</v>
      </c>
      <c r="K231" s="9">
        <v>44530</v>
      </c>
      <c r="L231" s="24">
        <v>120</v>
      </c>
      <c r="M231" s="63" t="s">
        <v>1276</v>
      </c>
      <c r="N231" s="40" t="s">
        <v>1204</v>
      </c>
    </row>
    <row r="232" spans="1:14" x14ac:dyDescent="0.25">
      <c r="A232" s="30" t="s">
        <v>1205</v>
      </c>
      <c r="B232" s="31">
        <v>44546</v>
      </c>
      <c r="C232" s="26" t="s">
        <v>1206</v>
      </c>
      <c r="D232" s="26" t="s">
        <v>35</v>
      </c>
      <c r="E232" s="26" t="s">
        <v>15</v>
      </c>
      <c r="F232" s="26"/>
      <c r="G232" s="26" t="s">
        <v>1207</v>
      </c>
      <c r="H232" s="15" t="s">
        <v>1208</v>
      </c>
      <c r="I232" s="8">
        <v>60</v>
      </c>
      <c r="J232" s="9">
        <v>44544</v>
      </c>
      <c r="K232" s="9">
        <v>44545</v>
      </c>
      <c r="L232" s="24">
        <v>60</v>
      </c>
      <c r="M232" s="63" t="s">
        <v>1277</v>
      </c>
      <c r="N232" s="26" t="s">
        <v>1209</v>
      </c>
    </row>
    <row r="233" spans="1:14" x14ac:dyDescent="0.2">
      <c r="A233" s="44" t="s">
        <v>1210</v>
      </c>
      <c r="B233" s="39">
        <v>44550</v>
      </c>
      <c r="C233" s="44" t="s">
        <v>1211</v>
      </c>
      <c r="D233" s="40" t="s">
        <v>35</v>
      </c>
      <c r="E233" s="40" t="s">
        <v>15</v>
      </c>
      <c r="F233" s="40"/>
      <c r="G233" s="40" t="s">
        <v>1212</v>
      </c>
      <c r="H233" s="41" t="s">
        <v>594</v>
      </c>
      <c r="I233" s="71">
        <v>8140</v>
      </c>
      <c r="J233" s="72">
        <v>44540</v>
      </c>
      <c r="K233" s="72">
        <v>44560</v>
      </c>
      <c r="L233" s="48">
        <v>8140</v>
      </c>
      <c r="M233" s="73" t="s">
        <v>1278</v>
      </c>
      <c r="N233" s="40" t="s">
        <v>1213</v>
      </c>
    </row>
    <row r="234" spans="1:14" x14ac:dyDescent="0.2">
      <c r="A234" s="29" t="s">
        <v>1214</v>
      </c>
      <c r="B234" s="31">
        <v>44551</v>
      </c>
      <c r="C234" s="29" t="s">
        <v>1215</v>
      </c>
      <c r="D234" s="26" t="s">
        <v>35</v>
      </c>
      <c r="E234" s="26" t="s">
        <v>15</v>
      </c>
      <c r="F234" s="26"/>
      <c r="G234" s="26" t="s">
        <v>641</v>
      </c>
      <c r="H234" s="15" t="s">
        <v>1033</v>
      </c>
      <c r="I234" s="8">
        <v>1265</v>
      </c>
      <c r="J234" s="9">
        <v>44501</v>
      </c>
      <c r="K234" s="9">
        <v>44530</v>
      </c>
      <c r="L234" s="24">
        <v>1265</v>
      </c>
      <c r="M234" s="24"/>
      <c r="N234" s="26" t="s">
        <v>1216</v>
      </c>
    </row>
    <row r="235" spans="1:14" ht="33.75" x14ac:dyDescent="0.2">
      <c r="A235" s="29" t="s">
        <v>1217</v>
      </c>
      <c r="B235" s="31">
        <v>44551</v>
      </c>
      <c r="C235" s="26" t="s">
        <v>1218</v>
      </c>
      <c r="D235" s="26" t="s">
        <v>35</v>
      </c>
      <c r="E235" s="26" t="s">
        <v>24</v>
      </c>
      <c r="F235" s="26" t="s">
        <v>1219</v>
      </c>
      <c r="G235" s="26" t="s">
        <v>818</v>
      </c>
      <c r="H235" s="15" t="s">
        <v>819</v>
      </c>
      <c r="I235" s="8">
        <v>750</v>
      </c>
      <c r="J235" s="9">
        <v>44560</v>
      </c>
      <c r="K235" s="9">
        <v>44925</v>
      </c>
      <c r="L235" s="24"/>
      <c r="M235" s="63" t="s">
        <v>1279</v>
      </c>
      <c r="N235" s="26" t="s">
        <v>1220</v>
      </c>
    </row>
    <row r="236" spans="1:14" ht="22.5" x14ac:dyDescent="0.2">
      <c r="A236" s="29" t="s">
        <v>1221</v>
      </c>
      <c r="B236" s="31">
        <v>44551</v>
      </c>
      <c r="C236" s="29" t="s">
        <v>1222</v>
      </c>
      <c r="D236" s="26" t="s">
        <v>16</v>
      </c>
      <c r="E236" s="26" t="s">
        <v>24</v>
      </c>
      <c r="F236" s="26" t="s">
        <v>1223</v>
      </c>
      <c r="G236" s="26" t="s">
        <v>1224</v>
      </c>
      <c r="H236" s="15" t="s">
        <v>1225</v>
      </c>
      <c r="I236" s="8">
        <v>682</v>
      </c>
      <c r="J236" s="9">
        <v>44540</v>
      </c>
      <c r="K236" s="9">
        <v>44561</v>
      </c>
      <c r="L236" s="24">
        <v>682</v>
      </c>
      <c r="M236" s="63" t="s">
        <v>1280</v>
      </c>
      <c r="N236" s="26" t="s">
        <v>1226</v>
      </c>
    </row>
    <row r="237" spans="1:14" ht="22.5" x14ac:dyDescent="0.2">
      <c r="A237" s="29" t="s">
        <v>1227</v>
      </c>
      <c r="B237" s="31">
        <v>44551</v>
      </c>
      <c r="C237" s="29" t="s">
        <v>1228</v>
      </c>
      <c r="D237" s="26" t="s">
        <v>35</v>
      </c>
      <c r="E237" s="26" t="s">
        <v>24</v>
      </c>
      <c r="F237" s="26" t="s">
        <v>1229</v>
      </c>
      <c r="G237" s="26" t="s">
        <v>213</v>
      </c>
      <c r="H237" s="15" t="s">
        <v>214</v>
      </c>
      <c r="I237" s="8">
        <v>1180</v>
      </c>
      <c r="J237" s="9">
        <v>44531</v>
      </c>
      <c r="K237" s="9">
        <v>44550</v>
      </c>
      <c r="L237" s="24">
        <v>1180</v>
      </c>
      <c r="M237" s="63" t="s">
        <v>1281</v>
      </c>
      <c r="N237" s="26" t="s">
        <v>1230</v>
      </c>
    </row>
    <row r="238" spans="1:14" ht="22.5" x14ac:dyDescent="0.2">
      <c r="A238" s="44" t="s">
        <v>1231</v>
      </c>
      <c r="B238" s="39">
        <v>44552</v>
      </c>
      <c r="C238" s="44" t="s">
        <v>1232</v>
      </c>
      <c r="D238" s="40" t="s">
        <v>16</v>
      </c>
      <c r="E238" s="40" t="s">
        <v>15</v>
      </c>
      <c r="F238" s="40"/>
      <c r="G238" s="40" t="s">
        <v>1233</v>
      </c>
      <c r="H238" s="41" t="s">
        <v>245</v>
      </c>
      <c r="I238" s="71">
        <v>90.91</v>
      </c>
      <c r="J238" s="72">
        <v>44550</v>
      </c>
      <c r="K238" s="72">
        <v>44550</v>
      </c>
      <c r="L238" s="48">
        <v>90.91</v>
      </c>
      <c r="M238" s="63" t="s">
        <v>1282</v>
      </c>
      <c r="N238" s="26" t="s">
        <v>1234</v>
      </c>
    </row>
    <row r="239" spans="1:14" ht="22.5" x14ac:dyDescent="0.2">
      <c r="A239" s="29" t="s">
        <v>1235</v>
      </c>
      <c r="B239" s="31">
        <v>44552</v>
      </c>
      <c r="C239" s="26" t="s">
        <v>1236</v>
      </c>
      <c r="D239" s="26" t="s">
        <v>35</v>
      </c>
      <c r="E239" s="26" t="s">
        <v>24</v>
      </c>
      <c r="F239" s="26" t="s">
        <v>1237</v>
      </c>
      <c r="G239" s="26" t="s">
        <v>1238</v>
      </c>
      <c r="H239" s="15" t="s">
        <v>1239</v>
      </c>
      <c r="I239" s="8">
        <v>4160</v>
      </c>
      <c r="J239" s="9">
        <v>44557</v>
      </c>
      <c r="K239" s="9">
        <v>44592</v>
      </c>
      <c r="L239" s="24"/>
      <c r="M239" s="63" t="s">
        <v>1283</v>
      </c>
      <c r="N239" s="26" t="s">
        <v>1240</v>
      </c>
    </row>
    <row r="240" spans="1:14" ht="22.5" x14ac:dyDescent="0.2">
      <c r="A240" s="29" t="s">
        <v>1241</v>
      </c>
      <c r="B240" s="31">
        <v>44552</v>
      </c>
      <c r="C240" s="44" t="s">
        <v>1242</v>
      </c>
      <c r="D240" s="40" t="s">
        <v>23</v>
      </c>
      <c r="E240" s="40" t="s">
        <v>24</v>
      </c>
      <c r="F240" s="40" t="s">
        <v>1243</v>
      </c>
      <c r="G240" s="40" t="s">
        <v>386</v>
      </c>
      <c r="H240" s="41" t="s">
        <v>387</v>
      </c>
      <c r="I240" s="71">
        <v>3290</v>
      </c>
      <c r="J240" s="72">
        <v>44557</v>
      </c>
      <c r="K240" s="72">
        <v>44571</v>
      </c>
      <c r="L240" s="48">
        <v>3290</v>
      </c>
      <c r="M240" s="73" t="s">
        <v>1284</v>
      </c>
      <c r="N240" s="26" t="s">
        <v>1244</v>
      </c>
    </row>
    <row r="241" spans="1:15" ht="22.5" x14ac:dyDescent="0.2">
      <c r="A241" s="29" t="s">
        <v>1245</v>
      </c>
      <c r="B241" s="31">
        <v>44558</v>
      </c>
      <c r="C241" s="29" t="s">
        <v>1246</v>
      </c>
      <c r="D241" s="26" t="s">
        <v>23</v>
      </c>
      <c r="E241" s="26" t="s">
        <v>24</v>
      </c>
      <c r="F241" s="26" t="s">
        <v>1247</v>
      </c>
      <c r="G241" s="26" t="s">
        <v>1248</v>
      </c>
      <c r="H241" s="15" t="s">
        <v>1249</v>
      </c>
      <c r="I241" s="8">
        <v>4176</v>
      </c>
      <c r="J241" s="9">
        <v>44557</v>
      </c>
      <c r="K241" s="9">
        <v>44577</v>
      </c>
      <c r="L241" s="24">
        <v>4175.71</v>
      </c>
      <c r="M241" s="63" t="s">
        <v>1285</v>
      </c>
      <c r="N241" s="26" t="s">
        <v>1250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2022-11-25T15:03:17Z</dcterms:modified>
</cp:coreProperties>
</file>